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<sst xmlns="http://schemas.openxmlformats.org/spreadsheetml/2006/main" count="1383" uniqueCount="1055">
  <si>
    <t>2020年大余县本级一般公共预算本级支出决算明细表</t>
  </si>
  <si>
    <t>单位：万元</t>
  </si>
  <si>
    <t>支出项目</t>
  </si>
  <si>
    <t>2019年决算数</t>
  </si>
  <si>
    <t>2020年</t>
  </si>
  <si>
    <t>人代会批准的预算数</t>
  </si>
  <si>
    <t>2020年决算数</t>
  </si>
  <si>
    <t>决算数占预算数的%</t>
  </si>
  <si>
    <t>2020年决算数比2019年决算数增减%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</si>
  <si>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</si>
  <si>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</si>
  <si>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</si>
  <si>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</si>
  <si>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</si>
  <si>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</si>
  <si>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</si>
  <si>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</si>
  <si>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</si>
  <si>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</si>
  <si>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</si>
  <si>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</si>
  <si>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</si>
  <si>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</si>
  <si>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</si>
  <si>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</si>
  <si>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</si>
  <si>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</si>
  <si>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</si>
  <si>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</si>
  <si>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</si>
  <si>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</si>
  <si>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</si>
  <si>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</si>
  <si>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</si>
  <si>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</si>
  <si>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</si>
  <si>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</si>
  <si>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</si>
  <si>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</si>
  <si>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</si>
  <si>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</si>
  <si>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</si>
  <si>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</si>
  <si>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</si>
  <si>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</si>
  <si>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</si>
  <si>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</si>
  <si>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</si>
  <si>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</si>
  <si>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</si>
  <si>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</si>
  <si>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</si>
  <si>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</si>
  <si>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</si>
  <si>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</si>
  <si>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</si>
  <si>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</si>
  <si>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</si>
  <si>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发票管理及税务登记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</si>
  <si>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</si>
  <si>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</si>
  <si>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</si>
  <si>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</si>
  <si>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</si>
  <si>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</si>
  <si>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</si>
  <si>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</si>
  <si>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</si>
  <si>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</si>
  <si>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</si>
  <si>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</si>
  <si>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</si>
  <si>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</si>
  <si>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</si>
  <si>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</si>
  <si>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</si>
  <si>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</si>
  <si>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</si>
  <si>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</si>
  <si>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</si>
  <si>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</si>
  <si>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</si>
  <si>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</si>
  <si>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</si>
  <si>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</si>
  <si>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</si>
  <si>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</si>
  <si>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</si>
  <si>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</si>
  <si>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</si>
  <si>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</si>
  <si>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</si>
  <si>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</si>
  <si>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</si>
  <si>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</si>
  <si>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</si>
  <si>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</si>
  <si>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</si>
  <si>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</si>
  <si>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</si>
  <si>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</si>
  <si>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</si>
  <si>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</si>
  <si>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</si>
  <si>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</si>
  <si>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</si>
  <si>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</si>
  <si>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</si>
  <si>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</si>
  <si>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</si>
  <si>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</si>
  <si>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</si>
  <si>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</si>
  <si>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</si>
  <si>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</si>
  <si>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</si>
  <si>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</si>
  <si>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</si>
  <si>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</si>
  <si>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</si>
  <si>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</si>
  <si>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</si>
  <si>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</si>
  <si>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</si>
  <si>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</si>
  <si>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</si>
  <si>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</si>
  <si>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</si>
  <si>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</si>
  <si>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</si>
  <si>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</si>
  <si>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</si>
  <si>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</si>
  <si>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</si>
  <si>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</si>
  <si>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</si>
  <si>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</si>
  <si>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</si>
  <si>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</si>
  <si>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</si>
  <si>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</si>
  <si>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</si>
  <si>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</si>
  <si>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</si>
  <si>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</si>
  <si>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</si>
  <si>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</si>
  <si>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</si>
  <si>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</si>
  <si>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</si>
  <si>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</si>
  <si>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</si>
  <si>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</si>
  <si>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</si>
  <si>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</si>
  <si>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</si>
  <si>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</si>
  <si>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</si>
  <si>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</si>
  <si>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</si>
  <si>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</si>
  <si>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</si>
  <si>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</si>
  <si>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</si>
  <si>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</si>
  <si>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</si>
  <si>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</si>
  <si>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</si>
  <si>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</si>
  <si>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</si>
  <si>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</si>
  <si>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</si>
  <si>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</si>
  <si>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</si>
  <si>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</si>
  <si>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</si>
  <si>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</si>
  <si>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</si>
  <si>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</si>
  <si>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</si>
  <si>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</si>
  <si>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</si>
  <si>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</si>
  <si>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</si>
  <si>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</si>
  <si>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</si>
  <si>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</si>
  <si>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</si>
  <si>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</si>
  <si>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</si>
  <si>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</si>
  <si>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</si>
  <si>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</si>
  <si>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</si>
  <si>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</si>
  <si>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</si>
  <si>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</si>
  <si>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</si>
  <si>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</si>
  <si>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</si>
  <si>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</si>
  <si>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</si>
  <si>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</si>
  <si>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</si>
  <si>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</si>
  <si>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</si>
  <si>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</si>
  <si>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</si>
  <si>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</si>
  <si>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</si>
  <si>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</si>
  <si>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</si>
  <si>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</si>
  <si>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</si>
  <si>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</si>
  <si>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</si>
  <si>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</si>
  <si>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</si>
  <si>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</si>
  <si>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</si>
  <si>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</si>
  <si>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</si>
  <si>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</si>
  <si>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</si>
  <si>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</si>
  <si>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</si>
  <si>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</si>
  <si>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</si>
  <si>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</si>
  <si>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</si>
  <si>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</si>
  <si>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</si>
  <si>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</si>
  <si>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</si>
  <si>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</si>
  <si>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</si>
  <si>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</si>
  <si>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</si>
  <si>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</si>
  <si>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</si>
  <si>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</si>
  <si>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</si>
  <si>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</si>
  <si>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</si>
  <si>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</si>
  <si>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</si>
  <si>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</si>
  <si>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</si>
  <si>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</si>
  <si>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</si>
  <si>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</si>
  <si>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</si>
  <si>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</si>
  <si>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</si>
  <si>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</si>
  <si>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</si>
  <si>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</si>
  <si>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</si>
  <si>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</si>
  <si>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</si>
  <si>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</si>
  <si>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</si>
  <si>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</si>
  <si>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</si>
  <si>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</si>
  <si>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</si>
  <si>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</si>
  <si>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</si>
  <si>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</si>
  <si>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</si>
  <si>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</si>
  <si>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</si>
  <si>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</si>
  <si>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</si>
  <si>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</si>
  <si>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</si>
  <si>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</si>
  <si>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</si>
  <si>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</si>
  <si>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</si>
  <si>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</si>
  <si>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</si>
  <si>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</si>
  <si>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</si>
  <si>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</si>
  <si>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</si>
  <si>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</si>
  <si>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</si>
  <si>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</si>
  <si>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</si>
  <si>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</si>
  <si>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</si>
  <si>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</si>
  <si>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</si>
  <si>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</si>
  <si>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</si>
  <si>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</si>
  <si>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</si>
  <si>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</si>
  <si>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</si>
  <si>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</si>
  <si>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</si>
  <si>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</si>
  <si>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</si>
  <si>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</si>
  <si>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</si>
  <si>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</si>
  <si>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</si>
  <si>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</si>
  <si>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</si>
  <si>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</si>
  <si>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</si>
  <si>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</si>
  <si>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</si>
  <si>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</si>
  <si>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</si>
  <si>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</si>
  <si>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</si>
  <si>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</si>
  <si>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</si>
  <si>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</si>
  <si>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</si>
  <si>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</si>
  <si>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</si>
  <si>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</si>
  <si>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</si>
  <si>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</si>
  <si>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</si>
  <si>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</si>
  <si>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</si>
  <si>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</si>
  <si>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</si>
  <si>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</si>
  <si>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</si>
  <si>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</si>
  <si>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</si>
  <si>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</si>
  <si>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</si>
  <si>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</si>
  <si>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</si>
  <si>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</si>
  <si>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</si>
  <si>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</si>
  <si>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</si>
  <si>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</si>
  <si>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</si>
  <si>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</si>
  <si>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</si>
  <si>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</si>
  <si>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</si>
  <si>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</si>
  <si>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</si>
  <si>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</si>
  <si>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</si>
  <si>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</si>
  <si>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</si>
  <si>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</si>
  <si>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</si>
  <si>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</si>
  <si>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</si>
  <si>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</si>
  <si>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</si>
  <si>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</si>
  <si>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</si>
  <si>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</si>
  <si>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</si>
  <si>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</si>
  <si>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</si>
  <si>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</si>
  <si>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</si>
  <si>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</si>
  <si>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</si>
  <si>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</si>
  <si>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</si>
  <si>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</si>
  <si>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</si>
  <si>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</si>
  <si>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</si>
  <si>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</si>
  <si>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</si>
  <si>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</si>
  <si>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</si>
  <si>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</si>
  <si>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</si>
  <si>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</si>
  <si>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</si>
  <si>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监测监管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</si>
  <si>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</si>
  <si>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</si>
  <si>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</si>
  <si>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</si>
  <si>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</si>
  <si>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</si>
  <si>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</si>
  <si>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</si>
  <si>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</si>
  <si>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</si>
  <si>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</si>
  <si>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</si>
  <si>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</si>
  <si>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</si>
  <si>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</si>
  <si>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</si>
  <si>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</si>
  <si>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</si>
  <si>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</si>
  <si>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</si>
  <si>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</si>
  <si>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</si>
  <si>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</si>
  <si>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</si>
  <si>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</si>
  <si>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</si>
  <si>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</si>
  <si>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</si>
  <si>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</si>
  <si>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</si>
  <si>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</si>
  <si>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</si>
  <si>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</si>
  <si>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</si>
  <si>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</si>
  <si>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</si>
  <si>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</si>
  <si>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</si>
  <si>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</si>
  <si>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</si>
  <si>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</si>
  <si>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</si>
  <si>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</si>
  <si>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</si>
  <si>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</si>
  <si>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</si>
  <si>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</si>
  <si>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</si>
  <si>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</si>
  <si>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</si>
  <si>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</si>
  <si>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</si>
  <si>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</si>
  <si>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</si>
  <si>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</si>
  <si>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</si>
  <si>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</si>
  <si>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</si>
  <si>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</si>
  <si>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</si>
  <si>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</si>
  <si>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</si>
  <si>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</si>
  <si>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</si>
  <si>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</si>
  <si>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</si>
  <si>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</si>
  <si>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</si>
  <si>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</si>
  <si>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</si>
  <si>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</si>
  <si>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</si>
  <si>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</si>
  <si>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</si>
  <si>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</si>
  <si>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</si>
  <si>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</si>
  <si>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</si>
  <si>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</si>
  <si>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</si>
  <si>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</si>
  <si>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</si>
  <si>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</si>
  <si>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</si>
  <si>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</si>
  <si>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</si>
  <si>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</si>
  <si>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</si>
  <si>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</si>
  <si>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</si>
  <si>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</si>
  <si>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</si>
  <si>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</si>
  <si>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</si>
  <si>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</si>
  <si>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</si>
  <si>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</si>
  <si>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</si>
  <si>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</si>
  <si>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</si>
  <si>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</si>
  <si>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</si>
  <si>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</si>
  <si>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</si>
  <si>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</si>
  <si>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</si>
  <si>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</si>
  <si>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</si>
  <si>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</si>
  <si>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</si>
  <si>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</si>
  <si>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</si>
  <si>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</si>
  <si>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</si>
  <si>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</si>
  <si>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</si>
  <si>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</si>
  <si>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</si>
  <si>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</si>
  <si>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</si>
  <si>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</si>
  <si>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</si>
  <si>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</si>
  <si>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</si>
  <si>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</si>
  <si>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</si>
  <si>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</si>
  <si>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</si>
  <si>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</si>
  <si>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</si>
  <si>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</si>
  <si>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</si>
  <si>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</si>
  <si>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</si>
  <si>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</si>
  <si>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</si>
  <si>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</si>
  <si>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</si>
  <si>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</si>
  <si>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</si>
  <si>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</si>
  <si>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</si>
  <si>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</si>
  <si>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</si>
  <si>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</si>
  <si>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</si>
  <si>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</si>
  <si>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</si>
  <si>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</si>
  <si>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</si>
  <si>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</si>
  <si>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</si>
  <si>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</si>
  <si>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</si>
  <si>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</si>
  <si>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</si>
  <si>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</si>
  <si>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</si>
  <si>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</si>
  <si>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</si>
  <si>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</si>
  <si>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</si>
  <si>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</si>
  <si>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</si>
  <si>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</si>
  <si>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</si>
  <si>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</si>
  <si>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</si>
  <si>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</si>
  <si>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</si>
  <si>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</si>
  <si>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</si>
  <si>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</si>
  <si>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</si>
  <si>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</si>
  <si>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</si>
  <si>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</si>
  <si>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</si>
  <si>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</si>
  <si>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</si>
  <si>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</si>
  <si>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</si>
  <si>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</si>
  <si>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</si>
  <si>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</si>
  <si>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</si>
  <si>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</si>
  <si>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</si>
  <si>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</si>
  <si>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</si>
  <si>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</si>
  <si>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</si>
  <si>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</si>
  <si>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</si>
  <si>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</si>
  <si>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</si>
  <si>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</si>
  <si>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</si>
  <si>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</si>
  <si>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</si>
  <si>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</si>
  <si>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</si>
  <si>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</si>
  <si>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</si>
  <si>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</si>
  <si>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</si>
  <si>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</si>
  <si>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</si>
  <si>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</si>
  <si>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</si>
  <si>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</si>
  <si>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</si>
  <si>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</si>
  <si>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</si>
  <si>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</si>
  <si>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</si>
  <si>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</si>
  <si>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</si>
  <si>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</si>
  <si>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</si>
  <si>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</si>
  <si>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</si>
  <si>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</si>
  <si>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</si>
  <si>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</si>
  <si>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</si>
  <si>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</si>
  <si>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</si>
  <si>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</si>
  <si>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</si>
  <si>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</si>
  <si>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</si>
  <si>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</si>
  <si>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</si>
  <si>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</si>
  <si>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</si>
  <si>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</si>
  <si>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</si>
  <si>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</si>
  <si>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</si>
  <si>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</si>
  <si>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</si>
  <si>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</si>
  <si>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</si>
  <si>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</si>
  <si>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</si>
  <si>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</si>
  <si>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</si>
  <si>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</si>
  <si>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</si>
  <si>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</si>
  <si>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</si>
  <si>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</si>
  <si>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</si>
  <si>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</si>
  <si>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</si>
  <si>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</si>
  <si>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</si>
  <si>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</si>
  <si>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</si>
  <si>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</si>
  <si>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</si>
  <si>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</si>
  <si>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</si>
  <si>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</si>
  <si>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</si>
  <si>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</si>
  <si>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</si>
  <si>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</si>
  <si>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</si>
  <si>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</si>
  <si>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</si>
  <si>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</si>
  <si>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</si>
  <si>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</si>
  <si>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</si>
  <si>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</si>
  <si>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</si>
  <si>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</si>
  <si>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</si>
  <si>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</si>
  <si>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</si>
  <si>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</si>
  <si>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</si>
  <si>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</si>
  <si>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</si>
  <si>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</si>
  <si>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</si>
  <si>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</si>
  <si>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</si>
  <si>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</si>
  <si>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</si>
  <si>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</si>
  <si>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</si>
  <si>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</si>
  <si>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</si>
  <si>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</si>
  <si>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</si>
  <si>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</si>
  <si>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</si>
  <si>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</si>
  <si>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</si>
  <si>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</si>
  <si>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</si>
  <si>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</si>
  <si>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</si>
  <si>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</si>
  <si>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</si>
  <si>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</si>
  <si>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</si>
  <si>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</si>
  <si>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</si>
  <si>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</si>
  <si>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</si>
  <si>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</si>
  <si>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</si>
  <si>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</si>
  <si>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</si>
  <si>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</si>
  <si>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</si>
  <si>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</si>
  <si>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</si>
  <si>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</si>
  <si>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</si>
  <si>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</si>
  <si>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</si>
  <si>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</si>
  <si>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</si>
  <si>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</si>
  <si>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</si>
  <si>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</si>
  <si>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</si>
  <si>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</si>
  <si>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</si>
  <si>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</si>
  <si>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</si>
  <si>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</si>
  <si>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</si>
  <si>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</si>
  <si>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</si>
  <si>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</si>
  <si>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</si>
  <si>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</si>
  <si>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</si>
  <si>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</si>
  <si>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</si>
  <si>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</si>
  <si>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</si>
  <si>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</si>
  <si>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</si>
  <si>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</si>
  <si>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</si>
  <si>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</si>
  <si>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</si>
  <si>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</si>
  <si>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</si>
  <si>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</si>
  <si>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</si>
  <si>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</si>
  <si>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</si>
  <si>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</si>
  <si>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</si>
  <si>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</si>
  <si>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</si>
  <si>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</si>
  <si>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</si>
  <si>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</si>
  <si>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</si>
  <si>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</si>
  <si>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</si>
  <si>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</si>
  <si>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</si>
  <si>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</si>
  <si>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</si>
  <si>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</si>
  <si>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</si>
  <si>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</si>
  <si>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</si>
  <si>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</si>
  <si>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</si>
  <si>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</si>
  <si>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</si>
  <si>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</si>
  <si>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</si>
  <si>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</si>
  <si>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</si>
  <si>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</si>
  <si>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</si>
  <si>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</si>
  <si>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</si>
  <si>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</si>
  <si>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</si>
  <si>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</si>
  <si>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</si>
  <si>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</si>
  <si>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</si>
  <si>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</si>
  <si>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</si>
  <si>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</si>
  <si>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</si>
  <si>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</si>
  <si>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</si>
  <si>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</si>
  <si>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</si>
  <si>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</si>
  <si>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</si>
  <si>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</si>
  <si>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</si>
  <si>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</si>
  <si>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</si>
  <si>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</si>
  <si>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</si>
  <si>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</si>
  <si>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</si>
  <si>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</si>
  <si>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</si>
  <si>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</si>
  <si>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</si>
  <si>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</si>
  <si>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</si>
  <si>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</si>
  <si>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</si>
  <si>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</si>
  <si>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</si>
  <si>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</si>
  <si>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</si>
  <si>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</si>
  <si>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</si>
  <si>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</si>
  <si>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</si>
  <si>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</si>
  <si>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</si>
  <si>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</si>
  <si>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</si>
  <si>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</si>
  <si>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</si>
  <si>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</si>
  <si>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</si>
  <si>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</si>
  <si>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</si>
  <si>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</si>
  <si>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</si>
  <si>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</si>
  <si>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</si>
  <si>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</si>
  <si>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</si>
  <si>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</si>
  <si>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</si>
  <si>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</si>
  <si>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</si>
  <si>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</si>
  <si>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</si>
  <si>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</si>
  <si>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</si>
  <si>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</si>
  <si>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</si>
  <si>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</si>
  <si>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</si>
  <si>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</si>
  <si>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</si>
  <si>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</si>
  <si>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</si>
  <si>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</si>
  <si>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</si>
  <si>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</si>
  <si>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</si>
  <si>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</si>
  <si>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</si>
  <si>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</si>
  <si>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</si>
  <si>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</si>
  <si>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</si>
  <si>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</si>
  <si>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</si>
  <si>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</si>
  <si>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</si>
  <si>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</si>
  <si>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</si>
  <si>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</si>
  <si>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</si>
  <si>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</si>
  <si>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</si>
  <si>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</si>
  <si>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</si>
  <si>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</si>
  <si>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</si>
  <si>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</si>
  <si>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</si>
  <si>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</si>
  <si>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</si>
  <si>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</si>
  <si>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</si>
  <si>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</si>
  <si>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</si>
  <si>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</si>
  <si>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</si>
  <si>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重点企业贷款贴息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</si>
  <si>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</si>
  <si>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</si>
  <si>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</si>
  <si>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</si>
  <si>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</si>
  <si>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</si>
  <si>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</si>
  <si>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</si>
  <si>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</si>
  <si>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</si>
  <si>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</si>
  <si>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</si>
  <si>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</si>
  <si>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</si>
  <si>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</si>
  <si>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</si>
  <si>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</si>
  <si>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</si>
  <si>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</si>
  <si>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</si>
  <si>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</si>
  <si>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</si>
  <si>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</si>
  <si>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</si>
  <si>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</si>
  <si>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</si>
  <si>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</si>
  <si>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</si>
  <si>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</si>
  <si>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</si>
  <si>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</si>
  <si>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</si>
  <si>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</si>
  <si>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</si>
  <si>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</si>
  <si>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</si>
  <si>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</si>
  <si>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</si>
  <si>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</si>
  <si>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</si>
  <si>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</si>
  <si>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</si>
  <si>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</si>
  <si>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</si>
  <si>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</si>
  <si>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</si>
  <si>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</si>
  <si>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</si>
  <si>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</si>
  <si>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</si>
  <si>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</si>
  <si>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</si>
  <si>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</si>
  <si>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</si>
  <si>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</si>
  <si>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</si>
  <si>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</si>
  <si>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</si>
  <si>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</si>
  <si>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</si>
  <si>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</si>
  <si>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</si>
  <si>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</si>
  <si>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</si>
  <si>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</si>
  <si>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</si>
  <si>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</si>
  <si>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</si>
  <si>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</si>
  <si>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</si>
  <si>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</si>
  <si>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</si>
  <si>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</si>
  <si>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</si>
  <si>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</si>
  <si>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</si>
  <si>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</si>
  <si>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</si>
  <si>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</si>
  <si>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</si>
  <si>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</si>
  <si>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</si>
  <si>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</si>
  <si>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</si>
  <si>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</si>
  <si>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</si>
  <si>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</si>
  <si>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</si>
  <si>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</si>
  <si>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</si>
  <si>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</si>
  <si>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</si>
  <si>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</si>
  <si>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</si>
  <si>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</si>
  <si>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</si>
  <si>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</si>
  <si>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</si>
  <si>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</si>
  <si>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</si>
  <si>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</si>
  <si>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</si>
  <si>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</si>
  <si>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</si>
  <si>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</si>
  <si>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</si>
  <si>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</si>
  <si>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</si>
  <si>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</si>
  <si>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</si>
  <si>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</si>
  <si>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</si>
  <si>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</si>
  <si>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</si>
  <si>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</si>
  <si>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</si>
  <si>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</si>
  <si>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</si>
  <si>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</si>
  <si>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</si>
  <si>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</si>
  <si>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</si>
  <si>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</si>
  <si>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</si>
  <si>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</si>
  <si>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</si>
  <si>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</si>
  <si>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</si>
  <si>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</si>
  <si>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</si>
  <si>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</si>
  <si>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</si>
  <si>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</si>
  <si>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</si>
  <si>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</si>
  <si>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</si>
  <si>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</si>
  <si>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</si>
  <si>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</si>
  <si>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</si>
  <si>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</si>
  <si>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</si>
  <si>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</si>
  <si>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</si>
  <si>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</si>
  <si>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</si>
  <si>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</si>
  <si>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</si>
  <si>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</si>
  <si>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</si>
  <si>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</si>
  <si>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</si>
  <si>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</si>
  <si>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</si>
  <si>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</si>
  <si>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</si>
  <si>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</si>
  <si>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</si>
  <si>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</si>
  <si>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</si>
  <si>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</si>
  <si>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</si>
  <si>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</si>
  <si>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</si>
  <si>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</si>
  <si>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</si>
  <si>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</si>
  <si>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</si>
  <si>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</si>
  <si>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 xml:space="preserve">    其他自然灾害生活救助支出</t>
  </si>
  <si>
    <t>预备费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</si>
</sst>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6"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177" fontId="3" fillId="0" borderId="9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3" fontId="6" fillId="0" borderId="9" xfId="0" applyNumberFormat="1" applyFont="1" applyFill="1" applyBorder="1" applyAlignment="1" applyProtection="1">
      <alignment horizontal="center" vertical="center"/>
      <protection/>
    </xf>
    <xf numFmtId="177" fontId="0" fillId="0" borderId="9" xfId="0" applyNumberFormat="1" applyFill="1" applyBorder="1" applyAlignment="1">
      <alignment horizontal="center"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center"/>
    </xf>
    <xf numFmtId="3" fontId="6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78"/>
  <sheetViews>
    <sheetView tabSelected="1" zoomScaleSheetLayoutView="100" workbookViewId="0" topLeftCell="A1">
      <pane ySplit="4" topLeftCell="A533" activePane="bottomLeft" state="frozen"/>
      <selection pane="bottomLeft" activeCell="H538" sqref="H538"/>
    </sheetView>
  </sheetViews>
  <sheetFormatPr defaultColWidth="12.125" defaultRowHeight="16.5" customHeight="1"/>
  <cols>
    <col min="1" max="1" width="28.875" style="1" customWidth="1"/>
    <col min="2" max="2" width="20.375" style="1" customWidth="1"/>
    <col min="3" max="3" width="17.625" style="1" customWidth="1"/>
    <col min="4" max="4" width="14.875" style="1" customWidth="1"/>
    <col min="5" max="5" width="12.125" style="2" customWidth="1"/>
    <col min="6" max="6" width="12.125" style="3" customWidth="1"/>
    <col min="7" max="251" width="12.125" style="4" customWidth="1"/>
    <col min="252" max="16384" width="12.125" style="4" customWidth="1"/>
  </cols>
  <sheetData>
    <row r="1" spans="1:6" ht="30" customHeight="1">
      <c r="A1" s="5" t="s">
        <v>0</v>
      </c>
      <c r="B1" s="5"/>
      <c r="C1" s="5"/>
      <c r="D1" s="5"/>
      <c r="E1" s="6"/>
      <c r="F1" s="7"/>
    </row>
    <row r="2" spans="1:6" ht="30" customHeight="1">
      <c r="A2" s="8" t="s">
        <v>1</v>
      </c>
      <c r="B2" s="9"/>
      <c r="C2" s="9"/>
      <c r="D2" s="9"/>
      <c r="E2" s="10"/>
      <c r="F2" s="11"/>
    </row>
    <row r="3" spans="1:6" ht="30" customHeight="1">
      <c r="A3" s="12" t="s">
        <v>2</v>
      </c>
      <c r="B3" s="13" t="s">
        <v>3</v>
      </c>
      <c r="C3" s="14" t="s">
        <v>4</v>
      </c>
      <c r="D3" s="14"/>
      <c r="E3" s="14"/>
      <c r="F3" s="15"/>
    </row>
    <row r="4" spans="1:6" ht="60.75" customHeight="1">
      <c r="A4" s="12"/>
      <c r="B4" s="16"/>
      <c r="C4" s="17" t="s">
        <v>5</v>
      </c>
      <c r="D4" s="17" t="s">
        <v>6</v>
      </c>
      <c r="E4" s="18" t="s">
        <v>7</v>
      </c>
      <c r="F4" s="19" t="s">
        <v>8</v>
      </c>
    </row>
    <row r="5" spans="1:6" ht="16.5" customHeight="1">
      <c r="A5" s="20" t="s">
        <v>9</v>
      </c>
      <c r="B5" s="21">
        <f>SUM(B6,B250,B290,B309,B400,B454,B508,B565,B686,B758,B836,B859,B970,B1034,B1101,B1121,B1151,B1161,B1206,B1226,B1280,B1337,B1340,B1348)</f>
        <v>365800</v>
      </c>
      <c r="C5" s="21">
        <f>SUM(C6,C250,C290,C309,C400,C454,C508,C565,C686,C758,C836,C859,C970,C1034,C1101,C1121,C1151,C1161,C1206,C1226,C1280,C1337,C1340,C1348,C1378)</f>
        <v>270000</v>
      </c>
      <c r="D5" s="21">
        <f>SUM(D6,D250,D290,D309,D400,D454,D508,D565,D686,D758,D836,D859,D970,D1034,D1101,D1121,D1151,D1161,D1206,D1226,D1280,D1337,D1340,D1348)</f>
        <v>345680</v>
      </c>
      <c r="E5" s="22">
        <f>D5/C5*100</f>
        <v>128.02962962962962</v>
      </c>
      <c r="F5" s="22">
        <f>(D5-B5)/B5</f>
        <v>-0.05500273373428103</v>
      </c>
    </row>
    <row r="6" spans="1:6" ht="16.5" customHeight="1">
      <c r="A6" s="23" t="s">
        <v>10</v>
      </c>
      <c r="B6" s="21">
        <f>SUM(B7+B19+B28+B39+B50+B61+B72+B84+B93+B106+B116+B125+B136+B149+B156+B164+B170+B177+B184+B191+B198+B205+B213+B219+B225+B232+B247)</f>
        <v>21204</v>
      </c>
      <c r="C6" s="21">
        <f>SUM(C7+C19+C28+C39+C50+C61+C72+C84+C93+C106+C116+C125+C136+C149+C156+C164+C170+C177+C184+C191+C198+C205+C213+C219+C225+C232+C247)</f>
        <v>19788</v>
      </c>
      <c r="D6" s="21">
        <f>SUM(D7+D19+D28+D39+D50+D61+D72+D84+D93+D106+D116+D125+D136+D149+D156+D164+D170+D177+D184+D191+D198+D205+D213+D219+D225+D232+D247)</f>
        <v>22004</v>
      </c>
      <c r="E6" s="22">
        <f aca="true" t="shared" si="0" ref="E6:E69">D6/C6*100</f>
        <v>111.19870628663837</v>
      </c>
      <c r="F6" s="22">
        <f aca="true" t="shared" si="1" ref="F6:F69">(D6-B6)/B6</f>
        <v>0.03772873042822109</v>
      </c>
    </row>
    <row r="7" spans="1:6" ht="16.5" customHeight="1">
      <c r="A7" s="23" t="s">
        <v>11</v>
      </c>
      <c r="B7" s="21">
        <f>SUM(B8:B18)</f>
        <v>543</v>
      </c>
      <c r="C7" s="21">
        <f>SUM(C8:C18)</f>
        <v>680</v>
      </c>
      <c r="D7" s="21">
        <f>SUM(D8:D18)</f>
        <v>669</v>
      </c>
      <c r="E7" s="22">
        <f t="shared" si="0"/>
        <v>98.38235294117646</v>
      </c>
      <c r="F7" s="22">
        <f t="shared" si="1"/>
        <v>0.23204419889502761</v>
      </c>
    </row>
    <row r="8" spans="1:6" ht="16.5" customHeight="1">
      <c r="A8" s="24" t="s">
        <v>12</v>
      </c>
      <c r="B8" s="21">
        <v>275</v>
      </c>
      <c r="C8" s="21">
        <v>310</v>
      </c>
      <c r="D8" s="21">
        <v>291</v>
      </c>
      <c r="E8" s="22">
        <f t="shared" si="0"/>
        <v>93.87096774193549</v>
      </c>
      <c r="F8" s="22">
        <f t="shared" si="1"/>
        <v>0.05818181818181818</v>
      </c>
    </row>
    <row r="9" spans="1:6" ht="16.5" customHeight="1">
      <c r="A9" s="24" t="s">
        <v>13</v>
      </c>
      <c r="B9" s="21">
        <v>81</v>
      </c>
      <c r="C9" s="21">
        <v>131</v>
      </c>
      <c r="D9" s="21">
        <v>151</v>
      </c>
      <c r="E9" s="22">
        <f t="shared" si="0"/>
        <v>115.2671755725191</v>
      </c>
      <c r="F9" s="22">
        <f t="shared" si="1"/>
        <v>0.8641975308641975</v>
      </c>
    </row>
    <row r="10" spans="1:6" ht="16.5" customHeight="1">
      <c r="A10" s="24" t="s">
        <v>14</v>
      </c>
      <c r="B10" s="21">
        <v>0</v>
      </c>
      <c r="C10" s="21">
        <v>0</v>
      </c>
      <c r="D10" s="21">
        <v>0</v>
      </c>
      <c r="E10" s="22"/>
      <c r="F10" s="22"/>
    </row>
    <row r="11" spans="1:6" ht="16.5" customHeight="1">
      <c r="A11" s="24" t="s">
        <v>15</v>
      </c>
      <c r="B11" s="21">
        <v>46</v>
      </c>
      <c r="C11" s="21">
        <v>26</v>
      </c>
      <c r="D11" s="21">
        <v>65</v>
      </c>
      <c r="E11" s="22">
        <f t="shared" si="0"/>
        <v>250</v>
      </c>
      <c r="F11" s="22">
        <f t="shared" si="1"/>
        <v>0.41304347826086957</v>
      </c>
    </row>
    <row r="12" spans="1:6" ht="16.5" customHeight="1">
      <c r="A12" s="24" t="s">
        <v>16</v>
      </c>
      <c r="B12" s="21">
        <v>0</v>
      </c>
      <c r="C12" s="21">
        <v>0</v>
      </c>
      <c r="D12" s="21">
        <v>0</v>
      </c>
      <c r="E12" s="22"/>
      <c r="F12" s="22"/>
    </row>
    <row r="13" spans="1:6" ht="16.5" customHeight="1">
      <c r="A13" s="24" t="s">
        <v>17</v>
      </c>
      <c r="B13" s="21">
        <v>10</v>
      </c>
      <c r="C13" s="21">
        <v>10</v>
      </c>
      <c r="D13" s="21">
        <v>68</v>
      </c>
      <c r="E13" s="22">
        <f t="shared" si="0"/>
        <v>680</v>
      </c>
      <c r="F13" s="22">
        <f t="shared" si="1"/>
        <v>5.8</v>
      </c>
    </row>
    <row r="14" spans="1:6" ht="16.5" customHeight="1">
      <c r="A14" s="24" t="s">
        <v>18</v>
      </c>
      <c r="B14" s="21">
        <v>0</v>
      </c>
      <c r="C14" s="21">
        <v>25</v>
      </c>
      <c r="D14" s="21">
        <v>0</v>
      </c>
      <c r="E14" s="22"/>
      <c r="F14" s="22"/>
    </row>
    <row r="15" spans="1:6" ht="16.5" customHeight="1">
      <c r="A15" s="24" t="s">
        <v>19</v>
      </c>
      <c r="B15" s="21">
        <v>56</v>
      </c>
      <c r="C15" s="21">
        <v>38</v>
      </c>
      <c r="D15" s="21">
        <v>94</v>
      </c>
      <c r="E15" s="22">
        <f t="shared" si="0"/>
        <v>247.3684210526316</v>
      </c>
      <c r="F15" s="22">
        <f t="shared" si="1"/>
        <v>0.6785714285714286</v>
      </c>
    </row>
    <row r="16" spans="1:6" ht="16.5" customHeight="1">
      <c r="A16" s="24" t="s">
        <v>20</v>
      </c>
      <c r="B16" s="21">
        <v>0</v>
      </c>
      <c r="C16" s="21"/>
      <c r="D16" s="21">
        <v>0</v>
      </c>
      <c r="E16" s="22"/>
      <c r="F16" s="22"/>
    </row>
    <row r="17" spans="1:6" ht="16.5" customHeight="1">
      <c r="A17" s="24" t="s">
        <v>21</v>
      </c>
      <c r="B17" s="21">
        <v>0</v>
      </c>
      <c r="C17" s="21"/>
      <c r="D17" s="21">
        <v>0</v>
      </c>
      <c r="E17" s="22"/>
      <c r="F17" s="22"/>
    </row>
    <row r="18" spans="1:6" ht="16.5" customHeight="1">
      <c r="A18" s="24" t="s">
        <v>22</v>
      </c>
      <c r="B18" s="21">
        <v>75</v>
      </c>
      <c r="C18" s="21">
        <v>140</v>
      </c>
      <c r="D18" s="21">
        <v>0</v>
      </c>
      <c r="E18" s="22">
        <f t="shared" si="0"/>
        <v>0</v>
      </c>
      <c r="F18" s="22">
        <f t="shared" si="1"/>
        <v>-1</v>
      </c>
    </row>
    <row r="19" spans="1:6" ht="16.5" customHeight="1">
      <c r="A19" s="23" t="s">
        <v>23</v>
      </c>
      <c r="B19" s="21">
        <f>SUM(B20:B27)</f>
        <v>415</v>
      </c>
      <c r="C19" s="21">
        <f>SUM(C20:C27)</f>
        <v>568</v>
      </c>
      <c r="D19" s="21">
        <f>SUM(D20:D27)</f>
        <v>421</v>
      </c>
      <c r="E19" s="22">
        <f t="shared" si="0"/>
        <v>74.11971830985915</v>
      </c>
      <c r="F19" s="22">
        <f t="shared" si="1"/>
        <v>0.014457831325301205</v>
      </c>
    </row>
    <row r="20" spans="1:6" ht="16.5" customHeight="1">
      <c r="A20" s="24" t="s">
        <v>12</v>
      </c>
      <c r="B20" s="21">
        <v>208</v>
      </c>
      <c r="C20" s="21">
        <v>278</v>
      </c>
      <c r="D20" s="21">
        <v>202</v>
      </c>
      <c r="E20" s="22">
        <f t="shared" si="0"/>
        <v>72.66187050359713</v>
      </c>
      <c r="F20" s="22">
        <f t="shared" si="1"/>
        <v>-0.028846153846153848</v>
      </c>
    </row>
    <row r="21" spans="1:6" ht="16.5" customHeight="1">
      <c r="A21" s="24" t="s">
        <v>13</v>
      </c>
      <c r="B21" s="21">
        <v>171</v>
      </c>
      <c r="C21" s="21">
        <v>170</v>
      </c>
      <c r="D21" s="21">
        <v>188</v>
      </c>
      <c r="E21" s="22">
        <f t="shared" si="0"/>
        <v>110.58823529411765</v>
      </c>
      <c r="F21" s="22">
        <f t="shared" si="1"/>
        <v>0.09941520467836257</v>
      </c>
    </row>
    <row r="22" spans="1:6" ht="16.5" customHeight="1">
      <c r="A22" s="24" t="s">
        <v>14</v>
      </c>
      <c r="B22" s="21">
        <v>0</v>
      </c>
      <c r="C22" s="21">
        <v>0</v>
      </c>
      <c r="D22" s="21">
        <v>0</v>
      </c>
      <c r="E22" s="22"/>
      <c r="F22" s="22"/>
    </row>
    <row r="23" spans="1:6" ht="16.5" customHeight="1">
      <c r="A23" s="24" t="s">
        <v>24</v>
      </c>
      <c r="B23" s="21">
        <v>20</v>
      </c>
      <c r="C23" s="21">
        <v>17</v>
      </c>
      <c r="D23" s="21">
        <v>16</v>
      </c>
      <c r="E23" s="22">
        <f t="shared" si="0"/>
        <v>94.11764705882352</v>
      </c>
      <c r="F23" s="22">
        <f t="shared" si="1"/>
        <v>-0.2</v>
      </c>
    </row>
    <row r="24" spans="1:6" ht="16.5" customHeight="1">
      <c r="A24" s="24" t="s">
        <v>25</v>
      </c>
      <c r="B24" s="21">
        <v>16</v>
      </c>
      <c r="C24" s="21">
        <v>16</v>
      </c>
      <c r="D24" s="21">
        <v>15</v>
      </c>
      <c r="E24" s="22">
        <f t="shared" si="0"/>
        <v>93.75</v>
      </c>
      <c r="F24" s="22">
        <f t="shared" si="1"/>
        <v>-0.0625</v>
      </c>
    </row>
    <row r="25" spans="1:6" ht="16.5" customHeight="1">
      <c r="A25" s="24" t="s">
        <v>26</v>
      </c>
      <c r="B25" s="21">
        <v>0</v>
      </c>
      <c r="C25" s="21">
        <v>37</v>
      </c>
      <c r="D25" s="21">
        <v>0</v>
      </c>
      <c r="E25" s="22">
        <f t="shared" si="0"/>
        <v>0</v>
      </c>
      <c r="F25" s="22"/>
    </row>
    <row r="26" spans="1:6" ht="16.5" customHeight="1">
      <c r="A26" s="24" t="s">
        <v>21</v>
      </c>
      <c r="B26" s="21">
        <v>0</v>
      </c>
      <c r="C26" s="21"/>
      <c r="D26" s="21">
        <v>0</v>
      </c>
      <c r="E26" s="22"/>
      <c r="F26" s="22"/>
    </row>
    <row r="27" spans="1:6" ht="16.5" customHeight="1">
      <c r="A27" s="24" t="s">
        <v>27</v>
      </c>
      <c r="B27" s="21">
        <v>0</v>
      </c>
      <c r="C27" s="21">
        <v>50</v>
      </c>
      <c r="D27" s="21">
        <v>0</v>
      </c>
      <c r="E27" s="22">
        <f t="shared" si="0"/>
        <v>0</v>
      </c>
      <c r="F27" s="22"/>
    </row>
    <row r="28" spans="1:6" ht="16.5" customHeight="1">
      <c r="A28" s="23" t="s">
        <v>28</v>
      </c>
      <c r="B28" s="21">
        <f>SUM(B29:B38)</f>
        <v>8455</v>
      </c>
      <c r="C28" s="21">
        <f>SUM(C29:C38)</f>
        <v>6791</v>
      </c>
      <c r="D28" s="21">
        <f>SUM(D29:D38)</f>
        <v>8160</v>
      </c>
      <c r="E28" s="22">
        <f t="shared" si="0"/>
        <v>120.1590340156089</v>
      </c>
      <c r="F28" s="22">
        <f t="shared" si="1"/>
        <v>-0.03489059727971614</v>
      </c>
    </row>
    <row r="29" spans="1:6" ht="16.5" customHeight="1">
      <c r="A29" s="24" t="s">
        <v>12</v>
      </c>
      <c r="B29" s="21">
        <v>1806</v>
      </c>
      <c r="C29" s="21">
        <v>2595</v>
      </c>
      <c r="D29" s="21">
        <v>3135</v>
      </c>
      <c r="E29" s="22">
        <f t="shared" si="0"/>
        <v>120.80924855491328</v>
      </c>
      <c r="F29" s="22">
        <f t="shared" si="1"/>
        <v>0.7358803986710963</v>
      </c>
    </row>
    <row r="30" spans="1:6" ht="16.5" customHeight="1">
      <c r="A30" s="24" t="s">
        <v>13</v>
      </c>
      <c r="B30" s="21">
        <v>413</v>
      </c>
      <c r="C30" s="21">
        <v>680</v>
      </c>
      <c r="D30" s="21">
        <v>289</v>
      </c>
      <c r="E30" s="22">
        <f t="shared" si="0"/>
        <v>42.5</v>
      </c>
      <c r="F30" s="22">
        <f t="shared" si="1"/>
        <v>-0.30024213075060535</v>
      </c>
    </row>
    <row r="31" spans="1:6" ht="16.5" customHeight="1">
      <c r="A31" s="24" t="s">
        <v>14</v>
      </c>
      <c r="B31" s="21">
        <v>0</v>
      </c>
      <c r="C31" s="21"/>
      <c r="D31" s="21">
        <v>0</v>
      </c>
      <c r="E31" s="22"/>
      <c r="F31" s="22"/>
    </row>
    <row r="32" spans="1:6" ht="16.5" customHeight="1">
      <c r="A32" s="24" t="s">
        <v>29</v>
      </c>
      <c r="B32" s="21">
        <v>0</v>
      </c>
      <c r="C32" s="21"/>
      <c r="D32" s="21">
        <v>0</v>
      </c>
      <c r="E32" s="22"/>
      <c r="F32" s="22"/>
    </row>
    <row r="33" spans="1:6" ht="16.5" customHeight="1">
      <c r="A33" s="24" t="s">
        <v>30</v>
      </c>
      <c r="B33" s="21">
        <v>0</v>
      </c>
      <c r="C33" s="21"/>
      <c r="D33" s="21">
        <v>0</v>
      </c>
      <c r="E33" s="22"/>
      <c r="F33" s="22"/>
    </row>
    <row r="34" spans="1:6" ht="16.5" customHeight="1">
      <c r="A34" s="24" t="s">
        <v>31</v>
      </c>
      <c r="B34" s="21">
        <v>0</v>
      </c>
      <c r="C34" s="21">
        <v>65</v>
      </c>
      <c r="D34" s="21">
        <v>20</v>
      </c>
      <c r="E34" s="22">
        <f t="shared" si="0"/>
        <v>30.76923076923077</v>
      </c>
      <c r="F34" s="22"/>
    </row>
    <row r="35" spans="1:6" ht="16.5" customHeight="1">
      <c r="A35" s="24" t="s">
        <v>32</v>
      </c>
      <c r="B35" s="21">
        <v>229</v>
      </c>
      <c r="C35" s="21">
        <v>280</v>
      </c>
      <c r="D35" s="21">
        <v>222</v>
      </c>
      <c r="E35" s="22">
        <f t="shared" si="0"/>
        <v>79.28571428571428</v>
      </c>
      <c r="F35" s="22">
        <f t="shared" si="1"/>
        <v>-0.03056768558951965</v>
      </c>
    </row>
    <row r="36" spans="1:6" ht="16.5" customHeight="1">
      <c r="A36" s="24" t="s">
        <v>33</v>
      </c>
      <c r="B36" s="21">
        <v>0</v>
      </c>
      <c r="C36" s="21"/>
      <c r="D36" s="21">
        <v>0</v>
      </c>
      <c r="E36" s="22"/>
      <c r="F36" s="22"/>
    </row>
    <row r="37" spans="1:6" ht="16.5" customHeight="1">
      <c r="A37" s="24" t="s">
        <v>21</v>
      </c>
      <c r="B37" s="21">
        <v>2319</v>
      </c>
      <c r="C37" s="21">
        <v>2421</v>
      </c>
      <c r="D37" s="21">
        <v>2415</v>
      </c>
      <c r="E37" s="22">
        <f t="shared" si="0"/>
        <v>99.75216852540272</v>
      </c>
      <c r="F37" s="22">
        <f t="shared" si="1"/>
        <v>0.04139715394566624</v>
      </c>
    </row>
    <row r="38" spans="1:6" ht="16.5" customHeight="1">
      <c r="A38" s="24" t="s">
        <v>34</v>
      </c>
      <c r="B38" s="21">
        <v>3688</v>
      </c>
      <c r="C38" s="21">
        <v>750</v>
      </c>
      <c r="D38" s="21">
        <v>2079</v>
      </c>
      <c r="E38" s="22">
        <f t="shared" si="0"/>
        <v>277.2</v>
      </c>
      <c r="F38" s="22">
        <f t="shared" si="1"/>
        <v>-0.43627982646420826</v>
      </c>
    </row>
    <row r="39" spans="1:6" ht="16.5" customHeight="1">
      <c r="A39" s="23" t="s">
        <v>35</v>
      </c>
      <c r="B39" s="21">
        <f>SUM(B40:B49)</f>
        <v>485</v>
      </c>
      <c r="C39" s="21">
        <f>SUM(C40:C49)</f>
        <v>740</v>
      </c>
      <c r="D39" s="21">
        <f>SUM(D40:D49)</f>
        <v>421</v>
      </c>
      <c r="E39" s="22">
        <f t="shared" si="0"/>
        <v>56.89189189189189</v>
      </c>
      <c r="F39" s="22">
        <f t="shared" si="1"/>
        <v>-0.13195876288659794</v>
      </c>
    </row>
    <row r="40" spans="1:6" ht="16.5" customHeight="1">
      <c r="A40" s="24" t="s">
        <v>12</v>
      </c>
      <c r="B40" s="21">
        <v>146</v>
      </c>
      <c r="C40" s="21">
        <v>203</v>
      </c>
      <c r="D40" s="21">
        <v>200</v>
      </c>
      <c r="E40" s="22">
        <f t="shared" si="0"/>
        <v>98.52216748768473</v>
      </c>
      <c r="F40" s="22">
        <f t="shared" si="1"/>
        <v>0.3698630136986301</v>
      </c>
    </row>
    <row r="41" spans="1:6" ht="16.5" customHeight="1">
      <c r="A41" s="24" t="s">
        <v>13</v>
      </c>
      <c r="B41" s="21">
        <v>96</v>
      </c>
      <c r="C41" s="21">
        <v>197</v>
      </c>
      <c r="D41" s="21">
        <v>70</v>
      </c>
      <c r="E41" s="22">
        <f t="shared" si="0"/>
        <v>35.53299492385787</v>
      </c>
      <c r="F41" s="22">
        <f t="shared" si="1"/>
        <v>-0.2708333333333333</v>
      </c>
    </row>
    <row r="42" spans="1:6" ht="16.5" customHeight="1">
      <c r="A42" s="24" t="s">
        <v>14</v>
      </c>
      <c r="B42" s="21">
        <v>0</v>
      </c>
      <c r="C42" s="21"/>
      <c r="D42" s="21">
        <v>0</v>
      </c>
      <c r="E42" s="22"/>
      <c r="F42" s="22"/>
    </row>
    <row r="43" spans="1:6" ht="16.5" customHeight="1">
      <c r="A43" s="24" t="s">
        <v>36</v>
      </c>
      <c r="B43" s="21">
        <v>0</v>
      </c>
      <c r="C43" s="21"/>
      <c r="D43" s="21">
        <v>0</v>
      </c>
      <c r="E43" s="22"/>
      <c r="F43" s="22"/>
    </row>
    <row r="44" spans="1:6" ht="16.5" customHeight="1">
      <c r="A44" s="24" t="s">
        <v>37</v>
      </c>
      <c r="B44" s="21">
        <v>0</v>
      </c>
      <c r="C44" s="21"/>
      <c r="D44" s="21">
        <v>0</v>
      </c>
      <c r="E44" s="22"/>
      <c r="F44" s="22"/>
    </row>
    <row r="45" spans="1:6" ht="16.5" customHeight="1">
      <c r="A45" s="24" t="s">
        <v>38</v>
      </c>
      <c r="B45" s="21">
        <v>0</v>
      </c>
      <c r="C45" s="21"/>
      <c r="D45" s="21">
        <v>0</v>
      </c>
      <c r="E45" s="22"/>
      <c r="F45" s="22"/>
    </row>
    <row r="46" spans="1:6" ht="16.5" customHeight="1">
      <c r="A46" s="24" t="s">
        <v>39</v>
      </c>
      <c r="B46" s="21">
        <v>0</v>
      </c>
      <c r="C46" s="21"/>
      <c r="D46" s="21">
        <v>0</v>
      </c>
      <c r="E46" s="22"/>
      <c r="F46" s="22"/>
    </row>
    <row r="47" spans="1:6" ht="16.5" customHeight="1">
      <c r="A47" s="24" t="s">
        <v>40</v>
      </c>
      <c r="B47" s="21">
        <v>155</v>
      </c>
      <c r="C47" s="21">
        <v>201</v>
      </c>
      <c r="D47" s="21">
        <v>50</v>
      </c>
      <c r="E47" s="22">
        <f t="shared" si="0"/>
        <v>24.875621890547265</v>
      </c>
      <c r="F47" s="22">
        <f t="shared" si="1"/>
        <v>-0.6774193548387096</v>
      </c>
    </row>
    <row r="48" spans="1:6" ht="16.5" customHeight="1">
      <c r="A48" s="24" t="s">
        <v>21</v>
      </c>
      <c r="B48" s="21">
        <v>38</v>
      </c>
      <c r="C48" s="21">
        <v>49</v>
      </c>
      <c r="D48" s="21">
        <v>34</v>
      </c>
      <c r="E48" s="22">
        <f t="shared" si="0"/>
        <v>69.38775510204081</v>
      </c>
      <c r="F48" s="22">
        <f t="shared" si="1"/>
        <v>-0.10526315789473684</v>
      </c>
    </row>
    <row r="49" spans="1:6" ht="16.5" customHeight="1">
      <c r="A49" s="24" t="s">
        <v>41</v>
      </c>
      <c r="B49" s="21">
        <v>50</v>
      </c>
      <c r="C49" s="21">
        <v>90</v>
      </c>
      <c r="D49" s="21">
        <v>67</v>
      </c>
      <c r="E49" s="22">
        <f t="shared" si="0"/>
        <v>74.44444444444444</v>
      </c>
      <c r="F49" s="22">
        <f t="shared" si="1"/>
        <v>0.34</v>
      </c>
    </row>
    <row r="50" spans="1:6" ht="16.5" customHeight="1">
      <c r="A50" s="23" t="s">
        <v>42</v>
      </c>
      <c r="B50" s="21">
        <f>SUM(B51:B60)</f>
        <v>459</v>
      </c>
      <c r="C50" s="21">
        <f>SUM(C51:C60)</f>
        <v>313</v>
      </c>
      <c r="D50" s="21">
        <f>SUM(D51:D60)</f>
        <v>673</v>
      </c>
      <c r="E50" s="22">
        <f t="shared" si="0"/>
        <v>215.01597444089455</v>
      </c>
      <c r="F50" s="22">
        <f t="shared" si="1"/>
        <v>0.4662309368191721</v>
      </c>
    </row>
    <row r="51" spans="1:6" ht="16.5" customHeight="1">
      <c r="A51" s="24" t="s">
        <v>12</v>
      </c>
      <c r="B51" s="21">
        <v>137</v>
      </c>
      <c r="C51" s="21">
        <v>140</v>
      </c>
      <c r="D51" s="21">
        <v>135</v>
      </c>
      <c r="E51" s="22">
        <f t="shared" si="0"/>
        <v>96.42857142857143</v>
      </c>
      <c r="F51" s="22">
        <f t="shared" si="1"/>
        <v>-0.014598540145985401</v>
      </c>
    </row>
    <row r="52" spans="1:6" ht="16.5" customHeight="1">
      <c r="A52" s="24" t="s">
        <v>13</v>
      </c>
      <c r="B52" s="21">
        <v>88</v>
      </c>
      <c r="C52" s="21">
        <v>7</v>
      </c>
      <c r="D52" s="21">
        <v>243</v>
      </c>
      <c r="E52" s="22">
        <f t="shared" si="0"/>
        <v>3471.4285714285716</v>
      </c>
      <c r="F52" s="22">
        <f t="shared" si="1"/>
        <v>1.7613636363636365</v>
      </c>
    </row>
    <row r="53" spans="1:6" ht="16.5" customHeight="1">
      <c r="A53" s="24" t="s">
        <v>14</v>
      </c>
      <c r="B53" s="21">
        <v>0</v>
      </c>
      <c r="C53" s="21">
        <v>0</v>
      </c>
      <c r="D53" s="21">
        <v>0</v>
      </c>
      <c r="E53" s="22"/>
      <c r="F53" s="22"/>
    </row>
    <row r="54" spans="1:6" ht="16.5" customHeight="1">
      <c r="A54" s="24" t="s">
        <v>43</v>
      </c>
      <c r="B54" s="21">
        <v>0</v>
      </c>
      <c r="C54" s="21">
        <v>0</v>
      </c>
      <c r="D54" s="21">
        <v>0</v>
      </c>
      <c r="E54" s="22"/>
      <c r="F54" s="22"/>
    </row>
    <row r="55" spans="1:6" ht="16.5" customHeight="1">
      <c r="A55" s="24" t="s">
        <v>44</v>
      </c>
      <c r="B55" s="21">
        <v>0</v>
      </c>
      <c r="C55" s="21">
        <v>0</v>
      </c>
      <c r="D55" s="21">
        <v>0</v>
      </c>
      <c r="E55" s="22"/>
      <c r="F55" s="22"/>
    </row>
    <row r="56" spans="1:6" ht="16.5" customHeight="1">
      <c r="A56" s="24" t="s">
        <v>45</v>
      </c>
      <c r="B56" s="21">
        <v>0</v>
      </c>
      <c r="C56" s="21">
        <v>0</v>
      </c>
      <c r="D56" s="21">
        <v>0</v>
      </c>
      <c r="E56" s="22"/>
      <c r="F56" s="22"/>
    </row>
    <row r="57" spans="1:6" ht="16.5" customHeight="1">
      <c r="A57" s="24" t="s">
        <v>46</v>
      </c>
      <c r="B57" s="21">
        <v>175</v>
      </c>
      <c r="C57" s="21">
        <v>67</v>
      </c>
      <c r="D57" s="21">
        <v>295</v>
      </c>
      <c r="E57" s="22">
        <f t="shared" si="0"/>
        <v>440.2985074626866</v>
      </c>
      <c r="F57" s="22">
        <f t="shared" si="1"/>
        <v>0.6857142857142857</v>
      </c>
    </row>
    <row r="58" spans="1:6" ht="16.5" customHeight="1">
      <c r="A58" s="24" t="s">
        <v>47</v>
      </c>
      <c r="B58" s="21">
        <v>59</v>
      </c>
      <c r="C58" s="21">
        <v>59</v>
      </c>
      <c r="D58" s="21">
        <v>0</v>
      </c>
      <c r="E58" s="22">
        <f t="shared" si="0"/>
        <v>0</v>
      </c>
      <c r="F58" s="22">
        <f t="shared" si="1"/>
        <v>-1</v>
      </c>
    </row>
    <row r="59" spans="1:6" ht="16.5" customHeight="1">
      <c r="A59" s="24" t="s">
        <v>21</v>
      </c>
      <c r="B59" s="21">
        <v>0</v>
      </c>
      <c r="C59" s="21"/>
      <c r="D59" s="21">
        <v>0</v>
      </c>
      <c r="E59" s="22"/>
      <c r="F59" s="22"/>
    </row>
    <row r="60" spans="1:6" ht="16.5" customHeight="1">
      <c r="A60" s="24" t="s">
        <v>48</v>
      </c>
      <c r="B60" s="21">
        <v>0</v>
      </c>
      <c r="C60" s="21">
        <v>40</v>
      </c>
      <c r="D60" s="21">
        <v>0</v>
      </c>
      <c r="E60" s="22"/>
      <c r="F60" s="22"/>
    </row>
    <row r="61" spans="1:6" ht="16.5" customHeight="1">
      <c r="A61" s="23" t="s">
        <v>49</v>
      </c>
      <c r="B61" s="21">
        <f>SUM(B62:B71)</f>
        <v>2204</v>
      </c>
      <c r="C61" s="21">
        <f>SUM(C62:C71)</f>
        <v>1934</v>
      </c>
      <c r="D61" s="21">
        <f>SUM(D62:D71)</f>
        <v>1587</v>
      </c>
      <c r="E61" s="22">
        <f t="shared" si="0"/>
        <v>82.05791106514995</v>
      </c>
      <c r="F61" s="22">
        <f t="shared" si="1"/>
        <v>-0.27994555353901995</v>
      </c>
    </row>
    <row r="62" spans="1:6" ht="16.5" customHeight="1">
      <c r="A62" s="24" t="s">
        <v>12</v>
      </c>
      <c r="B62" s="21">
        <v>678</v>
      </c>
      <c r="C62" s="21">
        <v>705</v>
      </c>
      <c r="D62" s="21">
        <v>639</v>
      </c>
      <c r="E62" s="22">
        <f t="shared" si="0"/>
        <v>90.63829787234042</v>
      </c>
      <c r="F62" s="22">
        <f t="shared" si="1"/>
        <v>-0.05752212389380531</v>
      </c>
    </row>
    <row r="63" spans="1:6" ht="16.5" customHeight="1">
      <c r="A63" s="24" t="s">
        <v>13</v>
      </c>
      <c r="B63" s="21">
        <v>647</v>
      </c>
      <c r="C63" s="21">
        <v>218</v>
      </c>
      <c r="D63" s="21">
        <v>149</v>
      </c>
      <c r="E63" s="22">
        <f t="shared" si="0"/>
        <v>68.34862385321101</v>
      </c>
      <c r="F63" s="22">
        <f t="shared" si="1"/>
        <v>-0.7697063369397218</v>
      </c>
    </row>
    <row r="64" spans="1:6" ht="16.5" customHeight="1">
      <c r="A64" s="24" t="s">
        <v>14</v>
      </c>
      <c r="B64" s="21">
        <v>0</v>
      </c>
      <c r="C64" s="21">
        <v>0</v>
      </c>
      <c r="D64" s="21">
        <v>0</v>
      </c>
      <c r="E64" s="22"/>
      <c r="F64" s="22"/>
    </row>
    <row r="65" spans="1:6" ht="16.5" customHeight="1">
      <c r="A65" s="24" t="s">
        <v>50</v>
      </c>
      <c r="B65" s="21">
        <v>63</v>
      </c>
      <c r="C65" s="21">
        <v>100</v>
      </c>
      <c r="D65" s="21">
        <v>106</v>
      </c>
      <c r="E65" s="22">
        <f t="shared" si="0"/>
        <v>106</v>
      </c>
      <c r="F65" s="22">
        <f t="shared" si="1"/>
        <v>0.6825396825396826</v>
      </c>
    </row>
    <row r="66" spans="1:6" ht="16.5" customHeight="1">
      <c r="A66" s="24" t="s">
        <v>51</v>
      </c>
      <c r="B66" s="21">
        <v>164</v>
      </c>
      <c r="C66" s="21">
        <v>105</v>
      </c>
      <c r="D66" s="21">
        <v>98</v>
      </c>
      <c r="E66" s="22">
        <f t="shared" si="0"/>
        <v>93.33333333333333</v>
      </c>
      <c r="F66" s="22">
        <f t="shared" si="1"/>
        <v>-0.4024390243902439</v>
      </c>
    </row>
    <row r="67" spans="1:6" ht="16.5" customHeight="1">
      <c r="A67" s="24" t="s">
        <v>52</v>
      </c>
      <c r="B67" s="21">
        <v>0</v>
      </c>
      <c r="C67" s="21">
        <v>0</v>
      </c>
      <c r="D67" s="21">
        <v>0</v>
      </c>
      <c r="E67" s="22"/>
      <c r="F67" s="22"/>
    </row>
    <row r="68" spans="1:6" ht="16.5" customHeight="1">
      <c r="A68" s="24" t="s">
        <v>53</v>
      </c>
      <c r="B68" s="21">
        <v>116</v>
      </c>
      <c r="C68" s="21">
        <v>47</v>
      </c>
      <c r="D68" s="21">
        <v>245</v>
      </c>
      <c r="E68" s="22">
        <f t="shared" si="0"/>
        <v>521.2765957446808</v>
      </c>
      <c r="F68" s="22">
        <f t="shared" si="1"/>
        <v>1.1120689655172413</v>
      </c>
    </row>
    <row r="69" spans="1:6" ht="16.5" customHeight="1">
      <c r="A69" s="24" t="s">
        <v>54</v>
      </c>
      <c r="B69" s="21">
        <v>0</v>
      </c>
      <c r="C69" s="21">
        <v>30</v>
      </c>
      <c r="D69" s="21">
        <v>2</v>
      </c>
      <c r="E69" s="22">
        <f t="shared" si="0"/>
        <v>6.666666666666667</v>
      </c>
      <c r="F69" s="22"/>
    </row>
    <row r="70" spans="1:6" ht="16.5" customHeight="1">
      <c r="A70" s="24" t="s">
        <v>21</v>
      </c>
      <c r="B70" s="21">
        <v>489</v>
      </c>
      <c r="C70" s="21">
        <v>712</v>
      </c>
      <c r="D70" s="21">
        <v>295</v>
      </c>
      <c r="E70" s="22">
        <f>D70/C70*100</f>
        <v>41.43258426966292</v>
      </c>
      <c r="F70" s="22">
        <f>(D70-B70)/B70</f>
        <v>-0.3967280163599182</v>
      </c>
    </row>
    <row r="71" spans="1:6" ht="16.5" customHeight="1">
      <c r="A71" s="24" t="s">
        <v>55</v>
      </c>
      <c r="B71" s="21">
        <v>47</v>
      </c>
      <c r="C71" s="21">
        <v>17</v>
      </c>
      <c r="D71" s="21">
        <v>53</v>
      </c>
      <c r="E71" s="22">
        <f>D71/C71*100</f>
        <v>311.7647058823529</v>
      </c>
      <c r="F71" s="22">
        <f>(D71-B71)/B71</f>
        <v>0.1276595744680851</v>
      </c>
    </row>
    <row r="72" spans="1:6" ht="16.5" customHeight="1">
      <c r="A72" s="23" t="s">
        <v>56</v>
      </c>
      <c r="B72" s="21">
        <f>SUM(B73:B83)</f>
        <v>772</v>
      </c>
      <c r="C72" s="21">
        <f>SUM(C73:C83)</f>
        <v>501</v>
      </c>
      <c r="D72" s="21">
        <f>SUM(D73:D83)</f>
        <v>300</v>
      </c>
      <c r="E72" s="22">
        <f>D72/C72*100</f>
        <v>59.88023952095808</v>
      </c>
      <c r="F72" s="22">
        <f>(D72-B72)/B72</f>
        <v>-0.6113989637305699</v>
      </c>
    </row>
    <row r="73" spans="1:6" ht="16.5" customHeight="1">
      <c r="A73" s="24" t="s">
        <v>12</v>
      </c>
      <c r="B73" s="21">
        <v>0</v>
      </c>
      <c r="C73" s="21">
        <v>230</v>
      </c>
      <c r="D73" s="21">
        <v>0</v>
      </c>
      <c r="E73" s="22">
        <f>D73/C73*100</f>
        <v>0</v>
      </c>
      <c r="F73" s="22"/>
    </row>
    <row r="74" spans="1:6" ht="16.5" customHeight="1">
      <c r="A74" s="24" t="s">
        <v>13</v>
      </c>
      <c r="B74" s="21">
        <v>480</v>
      </c>
      <c r="C74" s="21">
        <v>20</v>
      </c>
      <c r="D74" s="21">
        <v>300</v>
      </c>
      <c r="E74" s="22">
        <f>D74/C74*100</f>
        <v>1500</v>
      </c>
      <c r="F74" s="22">
        <f>(D74-B74)/B74</f>
        <v>-0.375</v>
      </c>
    </row>
    <row r="75" spans="1:6" ht="16.5" customHeight="1">
      <c r="A75" s="24" t="s">
        <v>14</v>
      </c>
      <c r="B75" s="21">
        <v>0</v>
      </c>
      <c r="C75" s="21">
        <v>0</v>
      </c>
      <c r="D75" s="21">
        <v>0</v>
      </c>
      <c r="E75" s="22"/>
      <c r="F75" s="22"/>
    </row>
    <row r="76" spans="1:6" ht="16.5" customHeight="1">
      <c r="A76" s="24" t="s">
        <v>57</v>
      </c>
      <c r="B76" s="21">
        <v>20</v>
      </c>
      <c r="C76" s="21">
        <v>50</v>
      </c>
      <c r="D76" s="21">
        <v>0</v>
      </c>
      <c r="E76" s="22">
        <f>D76/C76*100</f>
        <v>0</v>
      </c>
      <c r="F76" s="22">
        <f>(D76-B76)/B76</f>
        <v>-1</v>
      </c>
    </row>
    <row r="77" spans="1:6" ht="16.5" customHeight="1">
      <c r="A77" s="24" t="s">
        <v>58</v>
      </c>
      <c r="B77" s="21">
        <v>0</v>
      </c>
      <c r="C77" s="21">
        <v>0</v>
      </c>
      <c r="D77" s="21">
        <v>0</v>
      </c>
      <c r="E77" s="22"/>
      <c r="F77" s="22"/>
    </row>
    <row r="78" spans="1:6" ht="16.5" customHeight="1">
      <c r="A78" s="24" t="s">
        <v>59</v>
      </c>
      <c r="B78" s="21">
        <v>0</v>
      </c>
      <c r="C78" s="21">
        <v>168</v>
      </c>
      <c r="D78" s="21">
        <v>0</v>
      </c>
      <c r="E78" s="22">
        <f>D78/C78*100</f>
        <v>0</v>
      </c>
      <c r="F78" s="22"/>
    </row>
    <row r="79" spans="1:6" ht="16.5" customHeight="1">
      <c r="A79" s="24" t="s">
        <v>60</v>
      </c>
      <c r="B79" s="21">
        <v>0</v>
      </c>
      <c r="C79" s="21">
        <v>0</v>
      </c>
      <c r="D79" s="21">
        <v>0</v>
      </c>
      <c r="E79" s="22"/>
      <c r="F79" s="22"/>
    </row>
    <row r="80" spans="1:6" ht="16.5" customHeight="1">
      <c r="A80" s="24" t="s">
        <v>61</v>
      </c>
      <c r="B80" s="21">
        <v>272</v>
      </c>
      <c r="C80" s="21">
        <v>0</v>
      </c>
      <c r="D80" s="21">
        <v>0</v>
      </c>
      <c r="E80" s="22"/>
      <c r="F80" s="22">
        <f>(D80-B80)/B80</f>
        <v>-1</v>
      </c>
    </row>
    <row r="81" spans="1:6" ht="16.5" customHeight="1">
      <c r="A81" s="24" t="s">
        <v>53</v>
      </c>
      <c r="B81" s="21">
        <v>0</v>
      </c>
      <c r="C81" s="21">
        <v>33</v>
      </c>
      <c r="D81" s="21">
        <v>0</v>
      </c>
      <c r="E81" s="22">
        <f>D81/C81*100</f>
        <v>0</v>
      </c>
      <c r="F81" s="22"/>
    </row>
    <row r="82" spans="1:6" ht="16.5" customHeight="1">
      <c r="A82" s="24" t="s">
        <v>21</v>
      </c>
      <c r="B82" s="21">
        <v>0</v>
      </c>
      <c r="C82" s="21"/>
      <c r="D82" s="21">
        <v>0</v>
      </c>
      <c r="E82" s="22"/>
      <c r="F82" s="22"/>
    </row>
    <row r="83" spans="1:6" ht="16.5" customHeight="1">
      <c r="A83" s="24" t="s">
        <v>62</v>
      </c>
      <c r="B83" s="21">
        <v>0</v>
      </c>
      <c r="C83" s="21"/>
      <c r="D83" s="21">
        <v>0</v>
      </c>
      <c r="E83" s="22"/>
      <c r="F83" s="22"/>
    </row>
    <row r="84" spans="1:6" ht="16.5" customHeight="1">
      <c r="A84" s="23" t="s">
        <v>63</v>
      </c>
      <c r="B84" s="21">
        <f>SUM(B85:B92)</f>
        <v>326</v>
      </c>
      <c r="C84" s="21">
        <f>SUM(C85:C92)</f>
        <v>480</v>
      </c>
      <c r="D84" s="21">
        <f>SUM(D85:D92)</f>
        <v>294</v>
      </c>
      <c r="E84" s="22">
        <f>D84/C84*100</f>
        <v>61.25000000000001</v>
      </c>
      <c r="F84" s="22">
        <f>(D84-B84)/B84</f>
        <v>-0.09815950920245399</v>
      </c>
    </row>
    <row r="85" spans="1:6" ht="16.5" customHeight="1">
      <c r="A85" s="24" t="s">
        <v>12</v>
      </c>
      <c r="B85" s="21">
        <v>113</v>
      </c>
      <c r="C85" s="21">
        <v>170</v>
      </c>
      <c r="D85" s="21">
        <v>98</v>
      </c>
      <c r="E85" s="22">
        <f>D85/C85*100</f>
        <v>57.647058823529406</v>
      </c>
      <c r="F85" s="22">
        <f>(D85-B85)/B85</f>
        <v>-0.13274336283185842</v>
      </c>
    </row>
    <row r="86" spans="1:6" ht="16.5" customHeight="1">
      <c r="A86" s="24" t="s">
        <v>13</v>
      </c>
      <c r="B86" s="21">
        <v>164</v>
      </c>
      <c r="C86" s="21">
        <v>230</v>
      </c>
      <c r="D86" s="21">
        <v>166</v>
      </c>
      <c r="E86" s="22">
        <f>D86/C86*100</f>
        <v>72.17391304347827</v>
      </c>
      <c r="F86" s="22">
        <f>(D86-B86)/B86</f>
        <v>0.012195121951219513</v>
      </c>
    </row>
    <row r="87" spans="1:6" ht="16.5" customHeight="1">
      <c r="A87" s="24" t="s">
        <v>14</v>
      </c>
      <c r="B87" s="21">
        <v>0</v>
      </c>
      <c r="C87" s="21">
        <v>0</v>
      </c>
      <c r="D87" s="21">
        <v>0</v>
      </c>
      <c r="E87" s="22"/>
      <c r="F87" s="22"/>
    </row>
    <row r="88" spans="1:6" ht="16.5" customHeight="1">
      <c r="A88" s="24" t="s">
        <v>64</v>
      </c>
      <c r="B88" s="21">
        <v>45</v>
      </c>
      <c r="C88" s="21">
        <v>30</v>
      </c>
      <c r="D88" s="21">
        <v>30</v>
      </c>
      <c r="E88" s="22">
        <f>D88/C88*100</f>
        <v>100</v>
      </c>
      <c r="F88" s="22">
        <f>(D88-B88)/B88</f>
        <v>-0.3333333333333333</v>
      </c>
    </row>
    <row r="89" spans="1:6" ht="16.5" customHeight="1">
      <c r="A89" s="24" t="s">
        <v>65</v>
      </c>
      <c r="B89" s="21">
        <v>0</v>
      </c>
      <c r="C89" s="21">
        <v>0</v>
      </c>
      <c r="D89" s="21">
        <v>0</v>
      </c>
      <c r="E89" s="22"/>
      <c r="F89" s="22"/>
    </row>
    <row r="90" spans="1:6" ht="16.5" customHeight="1">
      <c r="A90" s="24" t="s">
        <v>53</v>
      </c>
      <c r="B90" s="21">
        <v>4</v>
      </c>
      <c r="C90" s="21">
        <v>5</v>
      </c>
      <c r="D90" s="21">
        <v>0</v>
      </c>
      <c r="E90" s="22">
        <f>D90/C90*100</f>
        <v>0</v>
      </c>
      <c r="F90" s="22">
        <f>(D90-B90)/B90</f>
        <v>-1</v>
      </c>
    </row>
    <row r="91" spans="1:6" ht="16.5" customHeight="1">
      <c r="A91" s="24" t="s">
        <v>21</v>
      </c>
      <c r="B91" s="21">
        <v>0</v>
      </c>
      <c r="C91" s="21">
        <v>15</v>
      </c>
      <c r="D91" s="21">
        <v>0</v>
      </c>
      <c r="E91" s="22">
        <f>D91/C91*100</f>
        <v>0</v>
      </c>
      <c r="F91" s="22"/>
    </row>
    <row r="92" spans="1:6" ht="16.5" customHeight="1">
      <c r="A92" s="24" t="s">
        <v>66</v>
      </c>
      <c r="B92" s="21">
        <v>0</v>
      </c>
      <c r="C92" s="21">
        <v>30</v>
      </c>
      <c r="D92" s="21">
        <v>0</v>
      </c>
      <c r="E92" s="22">
        <f>D92/C92*100</f>
        <v>0</v>
      </c>
      <c r="F92" s="22"/>
    </row>
    <row r="93" spans="1:6" ht="16.5" customHeight="1">
      <c r="A93" s="23" t="s">
        <v>67</v>
      </c>
      <c r="B93" s="21">
        <f>SUM(B94:B105)</f>
        <v>0</v>
      </c>
      <c r="C93" s="21">
        <f>SUM(C94:C105)</f>
        <v>0</v>
      </c>
      <c r="D93" s="21">
        <f>SUM(D94:D105)</f>
        <v>0</v>
      </c>
      <c r="E93" s="22"/>
      <c r="F93" s="22"/>
    </row>
    <row r="94" spans="1:6" ht="16.5" customHeight="1">
      <c r="A94" s="24" t="s">
        <v>12</v>
      </c>
      <c r="B94" s="21">
        <v>0</v>
      </c>
      <c r="C94" s="21"/>
      <c r="D94" s="21">
        <v>0</v>
      </c>
      <c r="E94" s="22"/>
      <c r="F94" s="22"/>
    </row>
    <row r="95" spans="1:6" ht="16.5" customHeight="1">
      <c r="A95" s="24" t="s">
        <v>13</v>
      </c>
      <c r="B95" s="21">
        <v>0</v>
      </c>
      <c r="C95" s="21"/>
      <c r="D95" s="21">
        <v>0</v>
      </c>
      <c r="E95" s="22"/>
      <c r="F95" s="22"/>
    </row>
    <row r="96" spans="1:6" ht="16.5" customHeight="1">
      <c r="A96" s="24" t="s">
        <v>14</v>
      </c>
      <c r="B96" s="21">
        <v>0</v>
      </c>
      <c r="C96" s="21"/>
      <c r="D96" s="21">
        <v>0</v>
      </c>
      <c r="E96" s="22"/>
      <c r="F96" s="22"/>
    </row>
    <row r="97" spans="1:6" ht="16.5" customHeight="1">
      <c r="A97" s="24" t="s">
        <v>68</v>
      </c>
      <c r="B97" s="21">
        <v>0</v>
      </c>
      <c r="C97" s="21"/>
      <c r="D97" s="21">
        <v>0</v>
      </c>
      <c r="E97" s="22"/>
      <c r="F97" s="22"/>
    </row>
    <row r="98" spans="1:6" ht="16.5" customHeight="1">
      <c r="A98" s="24" t="s">
        <v>69</v>
      </c>
      <c r="B98" s="21">
        <v>0</v>
      </c>
      <c r="C98" s="21"/>
      <c r="D98" s="21">
        <v>0</v>
      </c>
      <c r="E98" s="22"/>
      <c r="F98" s="22"/>
    </row>
    <row r="99" spans="1:6" ht="16.5" customHeight="1">
      <c r="A99" s="24" t="s">
        <v>53</v>
      </c>
      <c r="B99" s="21">
        <v>0</v>
      </c>
      <c r="C99" s="21"/>
      <c r="D99" s="21">
        <v>0</v>
      </c>
      <c r="E99" s="22"/>
      <c r="F99" s="22"/>
    </row>
    <row r="100" spans="1:6" ht="16.5" customHeight="1">
      <c r="A100" s="24" t="s">
        <v>70</v>
      </c>
      <c r="B100" s="21">
        <v>0</v>
      </c>
      <c r="C100" s="21"/>
      <c r="D100" s="21">
        <v>0</v>
      </c>
      <c r="E100" s="22"/>
      <c r="F100" s="22"/>
    </row>
    <row r="101" spans="1:6" ht="16.5" customHeight="1">
      <c r="A101" s="24" t="s">
        <v>71</v>
      </c>
      <c r="B101" s="21">
        <v>0</v>
      </c>
      <c r="C101" s="21"/>
      <c r="D101" s="21">
        <v>0</v>
      </c>
      <c r="E101" s="22"/>
      <c r="F101" s="22"/>
    </row>
    <row r="102" spans="1:6" ht="16.5" customHeight="1">
      <c r="A102" s="24" t="s">
        <v>72</v>
      </c>
      <c r="B102" s="21">
        <v>0</v>
      </c>
      <c r="C102" s="21"/>
      <c r="D102" s="21">
        <v>0</v>
      </c>
      <c r="E102" s="22"/>
      <c r="F102" s="22"/>
    </row>
    <row r="103" spans="1:6" ht="16.5" customHeight="1">
      <c r="A103" s="24" t="s">
        <v>73</v>
      </c>
      <c r="B103" s="21">
        <v>0</v>
      </c>
      <c r="C103" s="21"/>
      <c r="D103" s="21">
        <v>0</v>
      </c>
      <c r="E103" s="22"/>
      <c r="F103" s="22"/>
    </row>
    <row r="104" spans="1:6" ht="16.5" customHeight="1">
      <c r="A104" s="24" t="s">
        <v>21</v>
      </c>
      <c r="B104" s="21">
        <v>0</v>
      </c>
      <c r="C104" s="21"/>
      <c r="D104" s="21">
        <v>0</v>
      </c>
      <c r="E104" s="22"/>
      <c r="F104" s="22"/>
    </row>
    <row r="105" spans="1:6" ht="16.5" customHeight="1">
      <c r="A105" s="24" t="s">
        <v>74</v>
      </c>
      <c r="B105" s="21">
        <v>0</v>
      </c>
      <c r="C105" s="21"/>
      <c r="D105" s="21">
        <v>0</v>
      </c>
      <c r="E105" s="22"/>
      <c r="F105" s="22"/>
    </row>
    <row r="106" spans="1:6" ht="16.5" customHeight="1">
      <c r="A106" s="23" t="s">
        <v>75</v>
      </c>
      <c r="B106" s="21">
        <f>SUM(B107:B115)</f>
        <v>573</v>
      </c>
      <c r="C106" s="21">
        <f>SUM(C107:C115)</f>
        <v>851</v>
      </c>
      <c r="D106" s="21">
        <f>SUM(D107:D115)</f>
        <v>630</v>
      </c>
      <c r="E106" s="22">
        <f>D106/C106*100</f>
        <v>74.03055229142186</v>
      </c>
      <c r="F106" s="22">
        <f>(D106-B106)/B106</f>
        <v>0.09947643979057591</v>
      </c>
    </row>
    <row r="107" spans="1:6" ht="16.5" customHeight="1">
      <c r="A107" s="24" t="s">
        <v>12</v>
      </c>
      <c r="B107" s="21">
        <v>263</v>
      </c>
      <c r="C107" s="21">
        <v>300</v>
      </c>
      <c r="D107" s="21">
        <v>239</v>
      </c>
      <c r="E107" s="22">
        <f>D107/C107*100</f>
        <v>79.66666666666666</v>
      </c>
      <c r="F107" s="22">
        <f>(D107-B107)/B107</f>
        <v>-0.09125475285171103</v>
      </c>
    </row>
    <row r="108" spans="1:6" ht="16.5" customHeight="1">
      <c r="A108" s="24" t="s">
        <v>13</v>
      </c>
      <c r="B108" s="21">
        <v>92</v>
      </c>
      <c r="C108" s="21">
        <v>111</v>
      </c>
      <c r="D108" s="21">
        <v>34</v>
      </c>
      <c r="E108" s="22">
        <f>D108/C108*100</f>
        <v>30.630630630630627</v>
      </c>
      <c r="F108" s="22">
        <f>(D108-B108)/B108</f>
        <v>-0.6304347826086957</v>
      </c>
    </row>
    <row r="109" spans="1:6" ht="16.5" customHeight="1">
      <c r="A109" s="24" t="s">
        <v>14</v>
      </c>
      <c r="B109" s="21">
        <v>0</v>
      </c>
      <c r="C109" s="21"/>
      <c r="D109" s="21">
        <v>0</v>
      </c>
      <c r="E109" s="22"/>
      <c r="F109" s="22"/>
    </row>
    <row r="110" spans="1:6" ht="16.5" customHeight="1">
      <c r="A110" s="24" t="s">
        <v>76</v>
      </c>
      <c r="B110" s="21">
        <v>0</v>
      </c>
      <c r="C110" s="21"/>
      <c r="D110" s="21">
        <v>0</v>
      </c>
      <c r="E110" s="22"/>
      <c r="F110" s="22"/>
    </row>
    <row r="111" spans="1:6" ht="16.5" customHeight="1">
      <c r="A111" s="24" t="s">
        <v>77</v>
      </c>
      <c r="B111" s="21">
        <v>0</v>
      </c>
      <c r="C111" s="21"/>
      <c r="D111" s="21">
        <v>0</v>
      </c>
      <c r="E111" s="22"/>
      <c r="F111" s="22"/>
    </row>
    <row r="112" spans="1:6" ht="16.5" customHeight="1">
      <c r="A112" s="24" t="s">
        <v>78</v>
      </c>
      <c r="B112" s="21">
        <v>0</v>
      </c>
      <c r="C112" s="21"/>
      <c r="D112" s="21">
        <v>0</v>
      </c>
      <c r="E112" s="22"/>
      <c r="F112" s="22"/>
    </row>
    <row r="113" spans="1:6" ht="16.5" customHeight="1">
      <c r="A113" s="24" t="s">
        <v>79</v>
      </c>
      <c r="B113" s="21">
        <v>0</v>
      </c>
      <c r="C113" s="21"/>
      <c r="D113" s="21">
        <v>23</v>
      </c>
      <c r="E113" s="22"/>
      <c r="F113" s="22"/>
    </row>
    <row r="114" spans="1:6" ht="16.5" customHeight="1">
      <c r="A114" s="24" t="s">
        <v>21</v>
      </c>
      <c r="B114" s="21">
        <v>0</v>
      </c>
      <c r="C114" s="21"/>
      <c r="D114" s="21">
        <v>0</v>
      </c>
      <c r="E114" s="22"/>
      <c r="F114" s="22"/>
    </row>
    <row r="115" spans="1:6" ht="16.5" customHeight="1">
      <c r="A115" s="24" t="s">
        <v>80</v>
      </c>
      <c r="B115" s="21">
        <v>218</v>
      </c>
      <c r="C115" s="21">
        <v>440</v>
      </c>
      <c r="D115" s="21">
        <v>334</v>
      </c>
      <c r="E115" s="22">
        <f>D115/C115*100</f>
        <v>75.9090909090909</v>
      </c>
      <c r="F115" s="22">
        <f>(D115-B115)/B115</f>
        <v>0.5321100917431193</v>
      </c>
    </row>
    <row r="116" spans="1:6" ht="16.5" customHeight="1">
      <c r="A116" s="23" t="s">
        <v>81</v>
      </c>
      <c r="B116" s="21">
        <f>SUM(B117:B124)</f>
        <v>1343</v>
      </c>
      <c r="C116" s="21">
        <f>SUM(C117:C124)</f>
        <v>900</v>
      </c>
      <c r="D116" s="21">
        <f>SUM(D117:D124)</f>
        <v>1391</v>
      </c>
      <c r="E116" s="22">
        <f>D116/C116*100</f>
        <v>154.55555555555554</v>
      </c>
      <c r="F116" s="22">
        <f>(D116-B116)/B116</f>
        <v>0.035740878629932984</v>
      </c>
    </row>
    <row r="117" spans="1:6" ht="16.5" customHeight="1">
      <c r="A117" s="24" t="s">
        <v>12</v>
      </c>
      <c r="B117" s="21">
        <v>509</v>
      </c>
      <c r="C117" s="21">
        <v>510</v>
      </c>
      <c r="D117" s="21">
        <v>648</v>
      </c>
      <c r="E117" s="22">
        <f>D117/C117*100</f>
        <v>127.05882352941175</v>
      </c>
      <c r="F117" s="22">
        <f>(D117-B117)/B117</f>
        <v>0.2730844793713163</v>
      </c>
    </row>
    <row r="118" spans="1:6" ht="16.5" customHeight="1">
      <c r="A118" s="24" t="s">
        <v>13</v>
      </c>
      <c r="B118" s="21">
        <v>712</v>
      </c>
      <c r="C118" s="21">
        <v>290</v>
      </c>
      <c r="D118" s="21">
        <v>486</v>
      </c>
      <c r="E118" s="22">
        <f>D118/C118*100</f>
        <v>167.58620689655172</v>
      </c>
      <c r="F118" s="22">
        <f>(D118-B118)/B118</f>
        <v>-0.31741573033707865</v>
      </c>
    </row>
    <row r="119" spans="1:6" ht="16.5" customHeight="1">
      <c r="A119" s="24" t="s">
        <v>14</v>
      </c>
      <c r="B119" s="21">
        <v>0</v>
      </c>
      <c r="C119" s="21">
        <v>0</v>
      </c>
      <c r="D119" s="21">
        <v>0</v>
      </c>
      <c r="E119" s="22"/>
      <c r="F119" s="22"/>
    </row>
    <row r="120" spans="1:6" ht="16.5" customHeight="1">
      <c r="A120" s="24" t="s">
        <v>82</v>
      </c>
      <c r="B120" s="21">
        <v>0</v>
      </c>
      <c r="C120" s="21">
        <v>0</v>
      </c>
      <c r="D120" s="21">
        <v>0</v>
      </c>
      <c r="E120" s="22"/>
      <c r="F120" s="22"/>
    </row>
    <row r="121" spans="1:6" ht="16.5" customHeight="1">
      <c r="A121" s="24" t="s">
        <v>83</v>
      </c>
      <c r="B121" s="21">
        <v>0</v>
      </c>
      <c r="C121" s="21">
        <v>0</v>
      </c>
      <c r="D121" s="21">
        <v>0</v>
      </c>
      <c r="E121" s="22"/>
      <c r="F121" s="22"/>
    </row>
    <row r="122" spans="1:6" ht="16.5" customHeight="1">
      <c r="A122" s="24" t="s">
        <v>84</v>
      </c>
      <c r="B122" s="21">
        <v>0</v>
      </c>
      <c r="C122" s="21">
        <v>0</v>
      </c>
      <c r="D122" s="21">
        <v>0</v>
      </c>
      <c r="E122" s="22"/>
      <c r="F122" s="22"/>
    </row>
    <row r="123" spans="1:6" ht="16.5" customHeight="1">
      <c r="A123" s="24" t="s">
        <v>21</v>
      </c>
      <c r="B123" s="21">
        <v>122</v>
      </c>
      <c r="C123" s="21">
        <v>10</v>
      </c>
      <c r="D123" s="21">
        <v>187</v>
      </c>
      <c r="E123" s="22">
        <f>D123/C123*100</f>
        <v>1870</v>
      </c>
      <c r="F123" s="22">
        <f>(D123-B123)/B123</f>
        <v>0.5327868852459017</v>
      </c>
    </row>
    <row r="124" spans="1:6" ht="16.5" customHeight="1">
      <c r="A124" s="24" t="s">
        <v>85</v>
      </c>
      <c r="B124" s="21">
        <v>0</v>
      </c>
      <c r="C124" s="21">
        <v>90</v>
      </c>
      <c r="D124" s="21">
        <v>70</v>
      </c>
      <c r="E124" s="22">
        <f>D124/C124*100</f>
        <v>77.77777777777779</v>
      </c>
      <c r="F124" s="22"/>
    </row>
    <row r="125" spans="1:6" ht="16.5" customHeight="1">
      <c r="A125" s="23" t="s">
        <v>86</v>
      </c>
      <c r="B125" s="21">
        <f>SUM(B126:B135)</f>
        <v>767</v>
      </c>
      <c r="C125" s="21">
        <f>SUM(C126:C135)</f>
        <v>1348</v>
      </c>
      <c r="D125" s="21">
        <f>SUM(D126:D135)</f>
        <v>784</v>
      </c>
      <c r="E125" s="22">
        <f>D125/C125*100</f>
        <v>58.160237388724035</v>
      </c>
      <c r="F125" s="22">
        <f>(D125-B125)/B125</f>
        <v>0.02216427640156454</v>
      </c>
    </row>
    <row r="126" spans="1:6" ht="16.5" customHeight="1">
      <c r="A126" s="24" t="s">
        <v>12</v>
      </c>
      <c r="B126" s="21">
        <v>84</v>
      </c>
      <c r="C126" s="21">
        <v>485</v>
      </c>
      <c r="D126" s="21">
        <v>73</v>
      </c>
      <c r="E126" s="22">
        <f>D126/C126*100</f>
        <v>15.051546391752577</v>
      </c>
      <c r="F126" s="22">
        <f>(D126-B126)/B126</f>
        <v>-0.13095238095238096</v>
      </c>
    </row>
    <row r="127" spans="1:6" ht="16.5" customHeight="1">
      <c r="A127" s="24" t="s">
        <v>13</v>
      </c>
      <c r="B127" s="21">
        <v>20</v>
      </c>
      <c r="C127" s="21">
        <v>85</v>
      </c>
      <c r="D127" s="21">
        <v>20</v>
      </c>
      <c r="E127" s="22">
        <f>D127/C127*100</f>
        <v>23.52941176470588</v>
      </c>
      <c r="F127" s="22">
        <f>(D127-B127)/B127</f>
        <v>0</v>
      </c>
    </row>
    <row r="128" spans="1:6" ht="16.5" customHeight="1">
      <c r="A128" s="24" t="s">
        <v>14</v>
      </c>
      <c r="B128" s="21">
        <v>0</v>
      </c>
      <c r="C128" s="21">
        <v>0</v>
      </c>
      <c r="D128" s="21">
        <v>0</v>
      </c>
      <c r="E128" s="22"/>
      <c r="F128" s="22"/>
    </row>
    <row r="129" spans="1:6" ht="16.5" customHeight="1">
      <c r="A129" s="24" t="s">
        <v>87</v>
      </c>
      <c r="B129" s="21">
        <v>0</v>
      </c>
      <c r="C129" s="21">
        <v>0</v>
      </c>
      <c r="D129" s="21">
        <v>5</v>
      </c>
      <c r="E129" s="22"/>
      <c r="F129" s="22"/>
    </row>
    <row r="130" spans="1:6" ht="16.5" customHeight="1">
      <c r="A130" s="24" t="s">
        <v>88</v>
      </c>
      <c r="B130" s="21">
        <v>0</v>
      </c>
      <c r="C130" s="21">
        <v>0</v>
      </c>
      <c r="D130" s="21">
        <v>0</v>
      </c>
      <c r="E130" s="22"/>
      <c r="F130" s="22"/>
    </row>
    <row r="131" spans="1:6" ht="16.5" customHeight="1">
      <c r="A131" s="24" t="s">
        <v>89</v>
      </c>
      <c r="B131" s="21">
        <v>0</v>
      </c>
      <c r="C131" s="21">
        <v>0</v>
      </c>
      <c r="D131" s="21">
        <v>0</v>
      </c>
      <c r="E131" s="22"/>
      <c r="F131" s="22"/>
    </row>
    <row r="132" spans="1:6" ht="16.5" customHeight="1">
      <c r="A132" s="24" t="s">
        <v>90</v>
      </c>
      <c r="B132" s="21">
        <v>0</v>
      </c>
      <c r="C132" s="21">
        <v>0</v>
      </c>
      <c r="D132" s="21">
        <v>0</v>
      </c>
      <c r="E132" s="22"/>
      <c r="F132" s="22"/>
    </row>
    <row r="133" spans="1:6" ht="16.5" customHeight="1">
      <c r="A133" s="24" t="s">
        <v>91</v>
      </c>
      <c r="B133" s="21">
        <v>571</v>
      </c>
      <c r="C133" s="21">
        <v>680</v>
      </c>
      <c r="D133" s="21">
        <v>600</v>
      </c>
      <c r="E133" s="22">
        <f>D133/C133*100</f>
        <v>88.23529411764706</v>
      </c>
      <c r="F133" s="22">
        <f>(D133-B133)/B133</f>
        <v>0.050788091068301226</v>
      </c>
    </row>
    <row r="134" spans="1:6" ht="16.5" customHeight="1">
      <c r="A134" s="24" t="s">
        <v>21</v>
      </c>
      <c r="B134" s="21">
        <v>72</v>
      </c>
      <c r="C134" s="21">
        <v>88</v>
      </c>
      <c r="D134" s="21">
        <v>71</v>
      </c>
      <c r="E134" s="22">
        <f>D134/C134*100</f>
        <v>80.68181818181817</v>
      </c>
      <c r="F134" s="22">
        <f>(D134-B134)/B134</f>
        <v>-0.013888888888888888</v>
      </c>
    </row>
    <row r="135" spans="1:6" ht="16.5" customHeight="1">
      <c r="A135" s="24" t="s">
        <v>92</v>
      </c>
      <c r="B135" s="21">
        <v>20</v>
      </c>
      <c r="C135" s="21">
        <v>10</v>
      </c>
      <c r="D135" s="21">
        <v>15</v>
      </c>
      <c r="E135" s="22">
        <f>D135/C135*100</f>
        <v>150</v>
      </c>
      <c r="F135" s="22">
        <f>(D135-B135)/B135</f>
        <v>-0.25</v>
      </c>
    </row>
    <row r="136" spans="1:6" ht="16.5" customHeight="1">
      <c r="A136" s="23" t="s">
        <v>93</v>
      </c>
      <c r="B136" s="21">
        <f>SUM(B137:B148)</f>
        <v>0</v>
      </c>
      <c r="C136" s="21">
        <f>SUM(C137:C148)</f>
        <v>0</v>
      </c>
      <c r="D136" s="21">
        <f>SUM(D137:D148)</f>
        <v>0</v>
      </c>
      <c r="E136" s="22"/>
      <c r="F136" s="22"/>
    </row>
    <row r="137" spans="1:6" ht="16.5" customHeight="1">
      <c r="A137" s="24" t="s">
        <v>12</v>
      </c>
      <c r="B137" s="21">
        <v>0</v>
      </c>
      <c r="C137" s="21"/>
      <c r="D137" s="21">
        <v>0</v>
      </c>
      <c r="E137" s="22"/>
      <c r="F137" s="22"/>
    </row>
    <row r="138" spans="1:6" ht="16.5" customHeight="1">
      <c r="A138" s="24" t="s">
        <v>13</v>
      </c>
      <c r="B138" s="21">
        <v>0</v>
      </c>
      <c r="C138" s="21"/>
      <c r="D138" s="21">
        <v>0</v>
      </c>
      <c r="E138" s="22"/>
      <c r="F138" s="22"/>
    </row>
    <row r="139" spans="1:6" ht="16.5" customHeight="1">
      <c r="A139" s="24" t="s">
        <v>14</v>
      </c>
      <c r="B139" s="21">
        <v>0</v>
      </c>
      <c r="C139" s="21"/>
      <c r="D139" s="21">
        <v>0</v>
      </c>
      <c r="E139" s="22"/>
      <c r="F139" s="22"/>
    </row>
    <row r="140" spans="1:6" ht="16.5" customHeight="1">
      <c r="A140" s="24" t="s">
        <v>94</v>
      </c>
      <c r="B140" s="21">
        <v>0</v>
      </c>
      <c r="C140" s="21"/>
      <c r="D140" s="21">
        <v>0</v>
      </c>
      <c r="E140" s="22"/>
      <c r="F140" s="22"/>
    </row>
    <row r="141" spans="1:6" ht="16.5" customHeight="1">
      <c r="A141" s="24" t="s">
        <v>95</v>
      </c>
      <c r="B141" s="21">
        <v>0</v>
      </c>
      <c r="C141" s="21"/>
      <c r="D141" s="21">
        <v>0</v>
      </c>
      <c r="E141" s="22"/>
      <c r="F141" s="22"/>
    </row>
    <row r="142" spans="1:6" ht="16.5" customHeight="1">
      <c r="A142" s="24" t="s">
        <v>96</v>
      </c>
      <c r="B142" s="21">
        <v>0</v>
      </c>
      <c r="C142" s="21"/>
      <c r="D142" s="21">
        <v>0</v>
      </c>
      <c r="E142" s="22"/>
      <c r="F142" s="22"/>
    </row>
    <row r="143" spans="1:6" ht="16.5" customHeight="1">
      <c r="A143" s="24" t="s">
        <v>97</v>
      </c>
      <c r="B143" s="21">
        <v>0</v>
      </c>
      <c r="C143" s="21"/>
      <c r="D143" s="21">
        <v>0</v>
      </c>
      <c r="E143" s="22"/>
      <c r="F143" s="22"/>
    </row>
    <row r="144" spans="1:6" ht="16.5" customHeight="1">
      <c r="A144" s="24" t="s">
        <v>98</v>
      </c>
      <c r="B144" s="21">
        <v>0</v>
      </c>
      <c r="C144" s="21"/>
      <c r="D144" s="21">
        <v>0</v>
      </c>
      <c r="E144" s="22"/>
      <c r="F144" s="22"/>
    </row>
    <row r="145" spans="1:6" ht="16.5" customHeight="1">
      <c r="A145" s="24" t="s">
        <v>99</v>
      </c>
      <c r="B145" s="21">
        <v>0</v>
      </c>
      <c r="C145" s="21"/>
      <c r="D145" s="21">
        <v>0</v>
      </c>
      <c r="E145" s="22"/>
      <c r="F145" s="22"/>
    </row>
    <row r="146" spans="1:6" ht="16.5" customHeight="1">
      <c r="A146" s="24" t="s">
        <v>100</v>
      </c>
      <c r="B146" s="21">
        <v>0</v>
      </c>
      <c r="C146" s="21"/>
      <c r="D146" s="21">
        <v>0</v>
      </c>
      <c r="E146" s="22"/>
      <c r="F146" s="22"/>
    </row>
    <row r="147" spans="1:6" ht="16.5" customHeight="1">
      <c r="A147" s="24" t="s">
        <v>21</v>
      </c>
      <c r="B147" s="21">
        <v>0</v>
      </c>
      <c r="C147" s="21"/>
      <c r="D147" s="21">
        <v>0</v>
      </c>
      <c r="E147" s="22"/>
      <c r="F147" s="22"/>
    </row>
    <row r="148" spans="1:6" ht="16.5" customHeight="1">
      <c r="A148" s="24" t="s">
        <v>101</v>
      </c>
      <c r="B148" s="21">
        <v>0</v>
      </c>
      <c r="C148" s="21"/>
      <c r="D148" s="21">
        <v>0</v>
      </c>
      <c r="E148" s="22"/>
      <c r="F148" s="22"/>
    </row>
    <row r="149" spans="1:6" ht="16.5" customHeight="1">
      <c r="A149" s="23" t="s">
        <v>102</v>
      </c>
      <c r="B149" s="21">
        <f>SUM(B150:B155)</f>
        <v>21</v>
      </c>
      <c r="C149" s="21">
        <f>SUM(C150:C155)</f>
        <v>124</v>
      </c>
      <c r="D149" s="21">
        <f>SUM(D150:D155)</f>
        <v>49</v>
      </c>
      <c r="E149" s="22">
        <f>D149/C149*100</f>
        <v>39.516129032258064</v>
      </c>
      <c r="F149" s="22">
        <f>(D149-B149)/B149</f>
        <v>1.3333333333333333</v>
      </c>
    </row>
    <row r="150" spans="1:6" ht="16.5" customHeight="1">
      <c r="A150" s="24" t="s">
        <v>12</v>
      </c>
      <c r="B150" s="25">
        <v>19</v>
      </c>
      <c r="C150" s="21">
        <v>35</v>
      </c>
      <c r="D150" s="21">
        <v>0</v>
      </c>
      <c r="E150" s="22">
        <f>D150/C150*100</f>
        <v>0</v>
      </c>
      <c r="F150" s="22">
        <f>(D150-B150)/B150</f>
        <v>-1</v>
      </c>
    </row>
    <row r="151" spans="1:6" ht="16.5" customHeight="1">
      <c r="A151" s="24" t="s">
        <v>13</v>
      </c>
      <c r="B151" s="25"/>
      <c r="C151" s="21">
        <v>9</v>
      </c>
      <c r="D151" s="21">
        <v>0</v>
      </c>
      <c r="E151" s="22">
        <f>D151/C151*100</f>
        <v>0</v>
      </c>
      <c r="F151" s="22"/>
    </row>
    <row r="152" spans="1:6" ht="16.5" customHeight="1">
      <c r="A152" s="24" t="s">
        <v>14</v>
      </c>
      <c r="B152" s="25"/>
      <c r="C152" s="21">
        <v>0</v>
      </c>
      <c r="D152" s="21">
        <v>0</v>
      </c>
      <c r="E152" s="22"/>
      <c r="F152" s="22"/>
    </row>
    <row r="153" spans="1:6" ht="16.5" customHeight="1">
      <c r="A153" s="24" t="s">
        <v>103</v>
      </c>
      <c r="B153" s="25"/>
      <c r="C153" s="21">
        <v>40</v>
      </c>
      <c r="D153" s="21">
        <v>44</v>
      </c>
      <c r="E153" s="22">
        <f>D153/C153*100</f>
        <v>110.00000000000001</v>
      </c>
      <c r="F153" s="22"/>
    </row>
    <row r="154" spans="1:6" ht="16.5" customHeight="1">
      <c r="A154" s="24" t="s">
        <v>21</v>
      </c>
      <c r="B154" s="25"/>
      <c r="C154" s="21"/>
      <c r="D154" s="21">
        <v>0</v>
      </c>
      <c r="E154" s="22"/>
      <c r="F154" s="22"/>
    </row>
    <row r="155" spans="1:6" ht="16.5" customHeight="1">
      <c r="A155" s="24" t="s">
        <v>104</v>
      </c>
      <c r="B155" s="25">
        <v>2</v>
      </c>
      <c r="C155" s="21">
        <v>40</v>
      </c>
      <c r="D155" s="21">
        <v>5</v>
      </c>
      <c r="E155" s="22">
        <f>D155/C155*100</f>
        <v>12.5</v>
      </c>
      <c r="F155" s="22">
        <f>(D155-B155)/B155</f>
        <v>1.5</v>
      </c>
    </row>
    <row r="156" spans="1:6" ht="16.5" customHeight="1">
      <c r="A156" s="23" t="s">
        <v>105</v>
      </c>
      <c r="B156" s="21">
        <f>SUM(B157:B163)</f>
        <v>24</v>
      </c>
      <c r="C156" s="21">
        <f>SUM(C157:C163)</f>
        <v>89</v>
      </c>
      <c r="D156" s="21">
        <f>SUM(D157:D163)</f>
        <v>9</v>
      </c>
      <c r="E156" s="22">
        <f>D156/C156*100</f>
        <v>10.112359550561797</v>
      </c>
      <c r="F156" s="22">
        <f>(D156-B156)/B156</f>
        <v>-0.625</v>
      </c>
    </row>
    <row r="157" spans="1:6" ht="16.5" customHeight="1">
      <c r="A157" s="24" t="s">
        <v>12</v>
      </c>
      <c r="B157" s="25">
        <v>16</v>
      </c>
      <c r="C157" s="21">
        <v>77</v>
      </c>
      <c r="D157" s="21">
        <v>1</v>
      </c>
      <c r="E157" s="22">
        <f>D157/C157*100</f>
        <v>1.2987012987012987</v>
      </c>
      <c r="F157" s="22">
        <f>(D157-B157)/B157</f>
        <v>-0.9375</v>
      </c>
    </row>
    <row r="158" spans="1:6" ht="16.5" customHeight="1">
      <c r="A158" s="24" t="s">
        <v>13</v>
      </c>
      <c r="B158" s="25">
        <v>8</v>
      </c>
      <c r="C158" s="21">
        <v>3</v>
      </c>
      <c r="D158" s="21">
        <v>7</v>
      </c>
      <c r="E158" s="22">
        <f>D158/C158*100</f>
        <v>233.33333333333334</v>
      </c>
      <c r="F158" s="22">
        <f>(D158-B158)/B158</f>
        <v>-0.125</v>
      </c>
    </row>
    <row r="159" spans="1:6" ht="16.5" customHeight="1">
      <c r="A159" s="24" t="s">
        <v>14</v>
      </c>
      <c r="B159" s="25"/>
      <c r="C159" s="21">
        <v>0</v>
      </c>
      <c r="D159" s="21">
        <v>0</v>
      </c>
      <c r="E159" s="22"/>
      <c r="F159" s="22"/>
    </row>
    <row r="160" spans="1:6" ht="16.5" customHeight="1">
      <c r="A160" s="24" t="s">
        <v>106</v>
      </c>
      <c r="B160" s="25"/>
      <c r="C160" s="21">
        <v>0</v>
      </c>
      <c r="D160" s="21">
        <v>0</v>
      </c>
      <c r="E160" s="22"/>
      <c r="F160" s="22"/>
    </row>
    <row r="161" spans="1:6" ht="16.5" customHeight="1">
      <c r="A161" s="24" t="s">
        <v>107</v>
      </c>
      <c r="B161" s="25"/>
      <c r="C161" s="21">
        <v>5</v>
      </c>
      <c r="D161" s="21">
        <v>0</v>
      </c>
      <c r="E161" s="22">
        <f>D161/C161*100</f>
        <v>0</v>
      </c>
      <c r="F161" s="22"/>
    </row>
    <row r="162" spans="1:6" ht="16.5" customHeight="1">
      <c r="A162" s="24" t="s">
        <v>21</v>
      </c>
      <c r="B162" s="25"/>
      <c r="C162" s="21">
        <v>4</v>
      </c>
      <c r="D162" s="21">
        <v>0</v>
      </c>
      <c r="E162" s="22">
        <f>D162/C162*100</f>
        <v>0</v>
      </c>
      <c r="F162" s="22"/>
    </row>
    <row r="163" spans="1:6" ht="16.5" customHeight="1">
      <c r="A163" s="24" t="s">
        <v>108</v>
      </c>
      <c r="B163" s="25"/>
      <c r="C163" s="21"/>
      <c r="D163" s="21">
        <v>1</v>
      </c>
      <c r="E163" s="22"/>
      <c r="F163" s="22"/>
    </row>
    <row r="164" spans="1:6" ht="16.5" customHeight="1">
      <c r="A164" s="23" t="s">
        <v>109</v>
      </c>
      <c r="B164" s="21">
        <f>SUM(B165:B169)</f>
        <v>89</v>
      </c>
      <c r="C164" s="21">
        <f>SUM(C165:C169)</f>
        <v>130</v>
      </c>
      <c r="D164" s="21">
        <f>SUM(D165:D169)</f>
        <v>144</v>
      </c>
      <c r="E164" s="22">
        <f>D164/C164*100</f>
        <v>110.76923076923077</v>
      </c>
      <c r="F164" s="22">
        <f>(D164-B164)/B164</f>
        <v>0.6179775280898876</v>
      </c>
    </row>
    <row r="165" spans="1:6" ht="16.5" customHeight="1">
      <c r="A165" s="24" t="s">
        <v>12</v>
      </c>
      <c r="B165" s="25"/>
      <c r="C165" s="21"/>
      <c r="D165" s="21">
        <v>0</v>
      </c>
      <c r="E165" s="22"/>
      <c r="F165" s="22"/>
    </row>
    <row r="166" spans="1:6" ht="16.5" customHeight="1">
      <c r="A166" s="24" t="s">
        <v>13</v>
      </c>
      <c r="B166" s="25"/>
      <c r="C166" s="21"/>
      <c r="D166" s="21">
        <v>13</v>
      </c>
      <c r="E166" s="22"/>
      <c r="F166" s="22"/>
    </row>
    <row r="167" spans="1:6" ht="16.5" customHeight="1">
      <c r="A167" s="24" t="s">
        <v>14</v>
      </c>
      <c r="B167" s="25"/>
      <c r="C167" s="21"/>
      <c r="D167" s="21">
        <v>0</v>
      </c>
      <c r="E167" s="22"/>
      <c r="F167" s="22"/>
    </row>
    <row r="168" spans="1:6" ht="16.5" customHeight="1">
      <c r="A168" s="24" t="s">
        <v>110</v>
      </c>
      <c r="B168" s="25">
        <v>89</v>
      </c>
      <c r="C168" s="21">
        <v>130</v>
      </c>
      <c r="D168" s="21">
        <v>131</v>
      </c>
      <c r="E168" s="22">
        <f>D168/C168*100</f>
        <v>100.76923076923077</v>
      </c>
      <c r="F168" s="22">
        <f>(D168-B168)/B168</f>
        <v>0.47191011235955055</v>
      </c>
    </row>
    <row r="169" spans="1:6" ht="16.5" customHeight="1">
      <c r="A169" s="24" t="s">
        <v>111</v>
      </c>
      <c r="B169" s="25"/>
      <c r="C169" s="21"/>
      <c r="D169" s="21">
        <v>0</v>
      </c>
      <c r="E169" s="22"/>
      <c r="F169" s="22"/>
    </row>
    <row r="170" spans="1:6" ht="16.5" customHeight="1">
      <c r="A170" s="23" t="s">
        <v>112</v>
      </c>
      <c r="B170" s="21">
        <f>SUM(B171:B176)</f>
        <v>21</v>
      </c>
      <c r="C170" s="21">
        <f>SUM(C171:C176)</f>
        <v>14</v>
      </c>
      <c r="D170" s="21">
        <f>SUM(D171:D176)</f>
        <v>29</v>
      </c>
      <c r="E170" s="22">
        <f>D170/C170*100</f>
        <v>207.14285714285717</v>
      </c>
      <c r="F170" s="22">
        <f>(D170-B170)/B170</f>
        <v>0.38095238095238093</v>
      </c>
    </row>
    <row r="171" spans="1:6" ht="16.5" customHeight="1">
      <c r="A171" s="24" t="s">
        <v>12</v>
      </c>
      <c r="B171" s="25">
        <v>13</v>
      </c>
      <c r="C171" s="21">
        <v>9</v>
      </c>
      <c r="D171" s="21">
        <v>13</v>
      </c>
      <c r="E171" s="22">
        <f>D171/C171*100</f>
        <v>144.44444444444443</v>
      </c>
      <c r="F171" s="22">
        <f>(D171-B171)/B171</f>
        <v>0</v>
      </c>
    </row>
    <row r="172" spans="1:6" ht="16.5" customHeight="1">
      <c r="A172" s="24" t="s">
        <v>13</v>
      </c>
      <c r="B172" s="25">
        <v>8</v>
      </c>
      <c r="C172" s="21">
        <v>5</v>
      </c>
      <c r="D172" s="21">
        <v>8</v>
      </c>
      <c r="E172" s="22">
        <f>D172/C172*100</f>
        <v>160</v>
      </c>
      <c r="F172" s="22">
        <f>(D172-B172)/B172</f>
        <v>0</v>
      </c>
    </row>
    <row r="173" spans="1:6" ht="16.5" customHeight="1">
      <c r="A173" s="24" t="s">
        <v>14</v>
      </c>
      <c r="B173" s="25"/>
      <c r="C173" s="21"/>
      <c r="D173" s="21">
        <v>0</v>
      </c>
      <c r="E173" s="22"/>
      <c r="F173" s="22"/>
    </row>
    <row r="174" spans="1:6" ht="16.5" customHeight="1">
      <c r="A174" s="24" t="s">
        <v>26</v>
      </c>
      <c r="B174" s="25"/>
      <c r="C174" s="21"/>
      <c r="D174" s="21">
        <v>0</v>
      </c>
      <c r="E174" s="22"/>
      <c r="F174" s="22"/>
    </row>
    <row r="175" spans="1:6" ht="16.5" customHeight="1">
      <c r="A175" s="24" t="s">
        <v>21</v>
      </c>
      <c r="B175" s="25"/>
      <c r="C175" s="21"/>
      <c r="D175" s="21">
        <v>0</v>
      </c>
      <c r="E175" s="22"/>
      <c r="F175" s="22"/>
    </row>
    <row r="176" spans="1:6" ht="16.5" customHeight="1">
      <c r="A176" s="24" t="s">
        <v>113</v>
      </c>
      <c r="B176" s="25"/>
      <c r="C176" s="21"/>
      <c r="D176" s="21">
        <v>8</v>
      </c>
      <c r="E176" s="22"/>
      <c r="F176" s="22"/>
    </row>
    <row r="177" spans="1:6" ht="16.5" customHeight="1">
      <c r="A177" s="23" t="s">
        <v>114</v>
      </c>
      <c r="B177" s="21">
        <f>SUM(B178:B183)</f>
        <v>624</v>
      </c>
      <c r="C177" s="21">
        <f>SUM(C178:C183)</f>
        <v>830</v>
      </c>
      <c r="D177" s="21">
        <f>SUM(D178:D183)</f>
        <v>1036</v>
      </c>
      <c r="E177" s="22">
        <f>D177/C177*100</f>
        <v>124.81927710843375</v>
      </c>
      <c r="F177" s="22">
        <f>(D177-B177)/B177</f>
        <v>0.6602564102564102</v>
      </c>
    </row>
    <row r="178" spans="1:6" ht="16.5" customHeight="1">
      <c r="A178" s="24" t="s">
        <v>12</v>
      </c>
      <c r="B178" s="25">
        <v>401</v>
      </c>
      <c r="C178" s="21">
        <v>150</v>
      </c>
      <c r="D178" s="21">
        <v>334</v>
      </c>
      <c r="E178" s="22">
        <f>D178/C178*100</f>
        <v>222.66666666666666</v>
      </c>
      <c r="F178" s="22">
        <f>(D178-B178)/B178</f>
        <v>-0.16708229426433915</v>
      </c>
    </row>
    <row r="179" spans="1:6" ht="16.5" customHeight="1">
      <c r="A179" s="24" t="s">
        <v>13</v>
      </c>
      <c r="B179" s="25">
        <v>85</v>
      </c>
      <c r="C179" s="21">
        <v>630</v>
      </c>
      <c r="D179" s="21">
        <v>135</v>
      </c>
      <c r="E179" s="22">
        <f>D179/C179*100</f>
        <v>21.428571428571427</v>
      </c>
      <c r="F179" s="22">
        <f>(D179-B179)/B179</f>
        <v>0.5882352941176471</v>
      </c>
    </row>
    <row r="180" spans="1:6" ht="16.5" customHeight="1">
      <c r="A180" s="24" t="s">
        <v>14</v>
      </c>
      <c r="B180" s="25"/>
      <c r="C180" s="21"/>
      <c r="D180" s="21">
        <v>0</v>
      </c>
      <c r="E180" s="22"/>
      <c r="F180" s="22"/>
    </row>
    <row r="181" spans="1:6" ht="16.5" customHeight="1">
      <c r="A181" s="24" t="s">
        <v>115</v>
      </c>
      <c r="B181" s="25">
        <v>16</v>
      </c>
      <c r="C181" s="21"/>
      <c r="D181" s="21">
        <v>9</v>
      </c>
      <c r="E181" s="22"/>
      <c r="F181" s="22">
        <f>(D181-B181)/B181</f>
        <v>-0.4375</v>
      </c>
    </row>
    <row r="182" spans="1:6" ht="16.5" customHeight="1">
      <c r="A182" s="24" t="s">
        <v>21</v>
      </c>
      <c r="B182" s="25"/>
      <c r="C182" s="21"/>
      <c r="D182" s="21">
        <v>0</v>
      </c>
      <c r="E182" s="22"/>
      <c r="F182" s="22"/>
    </row>
    <row r="183" spans="1:6" ht="16.5" customHeight="1">
      <c r="A183" s="24" t="s">
        <v>116</v>
      </c>
      <c r="B183" s="25">
        <v>122</v>
      </c>
      <c r="C183" s="21">
        <v>50</v>
      </c>
      <c r="D183" s="21">
        <v>558</v>
      </c>
      <c r="E183" s="22">
        <f>D183/C183*100</f>
        <v>1116</v>
      </c>
      <c r="F183" s="22">
        <f>(D183-B183)/B183</f>
        <v>3.5737704918032787</v>
      </c>
    </row>
    <row r="184" spans="1:6" ht="16.5" customHeight="1">
      <c r="A184" s="23" t="s">
        <v>117</v>
      </c>
      <c r="B184" s="21">
        <f>SUM(B185:B190)</f>
        <v>1488</v>
      </c>
      <c r="C184" s="21">
        <f>SUM(C185:C190)</f>
        <v>1717</v>
      </c>
      <c r="D184" s="21">
        <f>SUM(D185:D190)</f>
        <v>1953</v>
      </c>
      <c r="E184" s="22">
        <f>D184/C184*100</f>
        <v>113.74490390215493</v>
      </c>
      <c r="F184" s="22">
        <f>(D184-B184)/B184</f>
        <v>0.3125</v>
      </c>
    </row>
    <row r="185" spans="1:6" ht="16.5" customHeight="1">
      <c r="A185" s="24" t="s">
        <v>12</v>
      </c>
      <c r="B185" s="21">
        <v>878</v>
      </c>
      <c r="C185" s="21">
        <v>1055</v>
      </c>
      <c r="D185" s="21">
        <v>802</v>
      </c>
      <c r="E185" s="22">
        <f>D185/C185*100</f>
        <v>76.01895734597156</v>
      </c>
      <c r="F185" s="22">
        <f>(D185-B185)/B185</f>
        <v>-0.08656036446469248</v>
      </c>
    </row>
    <row r="186" spans="1:6" ht="16.5" customHeight="1">
      <c r="A186" s="24" t="s">
        <v>13</v>
      </c>
      <c r="B186" s="21">
        <v>373</v>
      </c>
      <c r="C186" s="21">
        <v>402</v>
      </c>
      <c r="D186" s="21">
        <v>934</v>
      </c>
      <c r="E186" s="22">
        <f>D186/C186*100</f>
        <v>232.33830845771143</v>
      </c>
      <c r="F186" s="22">
        <f>(D186-B186)/B186</f>
        <v>1.5040214477211795</v>
      </c>
    </row>
    <row r="187" spans="1:6" ht="16.5" customHeight="1">
      <c r="A187" s="24" t="s">
        <v>14</v>
      </c>
      <c r="B187" s="21">
        <v>0</v>
      </c>
      <c r="C187" s="21">
        <v>0</v>
      </c>
      <c r="D187" s="21">
        <v>0</v>
      </c>
      <c r="E187" s="22"/>
      <c r="F187" s="22"/>
    </row>
    <row r="188" spans="1:6" ht="16.5" customHeight="1">
      <c r="A188" s="24" t="s">
        <v>118</v>
      </c>
      <c r="B188" s="21">
        <v>235</v>
      </c>
      <c r="C188" s="21">
        <v>200</v>
      </c>
      <c r="D188" s="21">
        <v>77</v>
      </c>
      <c r="E188" s="22">
        <f>D188/C188*100</f>
        <v>38.5</v>
      </c>
      <c r="F188" s="22">
        <f>(D188-B188)/B188</f>
        <v>-0.6723404255319149</v>
      </c>
    </row>
    <row r="189" spans="1:6" ht="16.5" customHeight="1">
      <c r="A189" s="24" t="s">
        <v>21</v>
      </c>
      <c r="B189" s="21">
        <v>0</v>
      </c>
      <c r="C189" s="21"/>
      <c r="D189" s="21">
        <v>0</v>
      </c>
      <c r="E189" s="22"/>
      <c r="F189" s="22"/>
    </row>
    <row r="190" spans="1:6" ht="16.5" customHeight="1">
      <c r="A190" s="24" t="s">
        <v>119</v>
      </c>
      <c r="B190" s="21">
        <v>2</v>
      </c>
      <c r="C190" s="21">
        <v>60</v>
      </c>
      <c r="D190" s="21">
        <v>140</v>
      </c>
      <c r="E190" s="22">
        <f>D190/C190*100</f>
        <v>233.33333333333334</v>
      </c>
      <c r="F190" s="22">
        <f>(D190-B190)/B190</f>
        <v>69</v>
      </c>
    </row>
    <row r="191" spans="1:6" ht="16.5" customHeight="1">
      <c r="A191" s="23" t="s">
        <v>120</v>
      </c>
      <c r="B191" s="21">
        <f>SUM(B192:B197)</f>
        <v>609</v>
      </c>
      <c r="C191" s="21">
        <f>SUM(C192:C197)</f>
        <v>450</v>
      </c>
      <c r="D191" s="21">
        <f>SUM(D192:D197)</f>
        <v>1585</v>
      </c>
      <c r="E191" s="22">
        <f>D191/C191*100</f>
        <v>352.22222222222223</v>
      </c>
      <c r="F191" s="22">
        <f>(D191-B191)/B191</f>
        <v>1.6026272577996716</v>
      </c>
    </row>
    <row r="192" spans="1:6" ht="16.5" customHeight="1">
      <c r="A192" s="24" t="s">
        <v>12</v>
      </c>
      <c r="B192" s="21">
        <v>148</v>
      </c>
      <c r="C192" s="21">
        <v>130</v>
      </c>
      <c r="D192" s="21">
        <v>166</v>
      </c>
      <c r="E192" s="22">
        <f>D192/C192*100</f>
        <v>127.69230769230768</v>
      </c>
      <c r="F192" s="22">
        <f>(D192-B192)/B192</f>
        <v>0.12162162162162163</v>
      </c>
    </row>
    <row r="193" spans="1:6" ht="16.5" customHeight="1">
      <c r="A193" s="24" t="s">
        <v>13</v>
      </c>
      <c r="B193" s="21">
        <v>208</v>
      </c>
      <c r="C193" s="21">
        <v>210</v>
      </c>
      <c r="D193" s="21">
        <v>674</v>
      </c>
      <c r="E193" s="22">
        <f>D193/C193*100</f>
        <v>320.95238095238096</v>
      </c>
      <c r="F193" s="22">
        <f>(D193-B193)/B193</f>
        <v>2.2403846153846154</v>
      </c>
    </row>
    <row r="194" spans="1:6" ht="16.5" customHeight="1">
      <c r="A194" s="24" t="s">
        <v>14</v>
      </c>
      <c r="B194" s="21">
        <v>0</v>
      </c>
      <c r="C194" s="21">
        <v>0</v>
      </c>
      <c r="D194" s="21">
        <v>0</v>
      </c>
      <c r="E194" s="22"/>
      <c r="F194" s="22"/>
    </row>
    <row r="195" spans="1:6" ht="16.5" customHeight="1">
      <c r="A195" s="24" t="s">
        <v>121</v>
      </c>
      <c r="B195" s="21">
        <v>27</v>
      </c>
      <c r="C195" s="21">
        <v>0</v>
      </c>
      <c r="D195" s="21">
        <v>5</v>
      </c>
      <c r="E195" s="22"/>
      <c r="F195" s="22">
        <f>(D195-B195)/B195</f>
        <v>-0.8148148148148148</v>
      </c>
    </row>
    <row r="196" spans="1:6" ht="16.5" customHeight="1">
      <c r="A196" s="24" t="s">
        <v>21</v>
      </c>
      <c r="B196" s="21">
        <v>0</v>
      </c>
      <c r="C196" s="21"/>
      <c r="D196" s="21">
        <v>12</v>
      </c>
      <c r="E196" s="22"/>
      <c r="F196" s="22"/>
    </row>
    <row r="197" spans="1:6" ht="16.5" customHeight="1">
      <c r="A197" s="24" t="s">
        <v>122</v>
      </c>
      <c r="B197" s="21">
        <v>226</v>
      </c>
      <c r="C197" s="21">
        <v>110</v>
      </c>
      <c r="D197" s="21">
        <v>728</v>
      </c>
      <c r="E197" s="22">
        <f>D197/C197*100</f>
        <v>661.8181818181819</v>
      </c>
      <c r="F197" s="22">
        <f>(D197-B197)/B197</f>
        <v>2.2212389380530975</v>
      </c>
    </row>
    <row r="198" spans="1:6" ht="16.5" customHeight="1">
      <c r="A198" s="23" t="s">
        <v>123</v>
      </c>
      <c r="B198" s="21">
        <f>SUM(B199:B204)</f>
        <v>606</v>
      </c>
      <c r="C198" s="21">
        <f>SUM(C199:C204)</f>
        <v>660</v>
      </c>
      <c r="D198" s="21">
        <f>SUM(D199:D204)</f>
        <v>483</v>
      </c>
      <c r="E198" s="22">
        <f>D198/C198*100</f>
        <v>73.18181818181819</v>
      </c>
      <c r="F198" s="22">
        <f>(D198-B198)/B198</f>
        <v>-0.20297029702970298</v>
      </c>
    </row>
    <row r="199" spans="1:6" ht="16.5" customHeight="1">
      <c r="A199" s="24" t="s">
        <v>12</v>
      </c>
      <c r="B199" s="25">
        <v>158</v>
      </c>
      <c r="C199" s="21">
        <v>225</v>
      </c>
      <c r="D199" s="21">
        <v>155</v>
      </c>
      <c r="E199" s="22">
        <f>D199/C199*100</f>
        <v>68.88888888888889</v>
      </c>
      <c r="F199" s="22">
        <f>(D199-B199)/B199</f>
        <v>-0.0189873417721519</v>
      </c>
    </row>
    <row r="200" spans="1:6" ht="16.5" customHeight="1">
      <c r="A200" s="24" t="s">
        <v>13</v>
      </c>
      <c r="B200" s="25">
        <v>448</v>
      </c>
      <c r="C200" s="21">
        <v>430</v>
      </c>
      <c r="D200" s="21">
        <v>270</v>
      </c>
      <c r="E200" s="22">
        <f>D200/C200*100</f>
        <v>62.7906976744186</v>
      </c>
      <c r="F200" s="22">
        <f>(D200-B200)/B200</f>
        <v>-0.39732142857142855</v>
      </c>
    </row>
    <row r="201" spans="1:6" ht="16.5" customHeight="1">
      <c r="A201" s="24" t="s">
        <v>14</v>
      </c>
      <c r="B201" s="25"/>
      <c r="C201" s="21">
        <v>0</v>
      </c>
      <c r="D201" s="21">
        <v>0</v>
      </c>
      <c r="E201" s="22"/>
      <c r="F201" s="22"/>
    </row>
    <row r="202" spans="1:6" ht="16.5" customHeight="1">
      <c r="A202" s="24" t="s">
        <v>124</v>
      </c>
      <c r="B202" s="25"/>
      <c r="C202" s="21">
        <v>0</v>
      </c>
      <c r="D202" s="21">
        <v>55</v>
      </c>
      <c r="E202" s="22"/>
      <c r="F202" s="22"/>
    </row>
    <row r="203" spans="1:6" ht="16.5" customHeight="1">
      <c r="A203" s="24" t="s">
        <v>21</v>
      </c>
      <c r="B203" s="25"/>
      <c r="C203" s="21"/>
      <c r="D203" s="21">
        <v>3</v>
      </c>
      <c r="E203" s="22"/>
      <c r="F203" s="22"/>
    </row>
    <row r="204" spans="1:6" ht="16.5" customHeight="1">
      <c r="A204" s="24" t="s">
        <v>125</v>
      </c>
      <c r="B204" s="25"/>
      <c r="C204" s="21">
        <v>5</v>
      </c>
      <c r="D204" s="21">
        <v>0</v>
      </c>
      <c r="E204" s="22">
        <f>D204/C204*100</f>
        <v>0</v>
      </c>
      <c r="F204" s="22"/>
    </row>
    <row r="205" spans="1:6" ht="16.5" customHeight="1">
      <c r="A205" s="23" t="s">
        <v>126</v>
      </c>
      <c r="B205" s="21">
        <f>SUM(B206:B212)</f>
        <v>150</v>
      </c>
      <c r="C205" s="21">
        <f>SUM(C206:C212)</f>
        <v>163</v>
      </c>
      <c r="D205" s="21">
        <f>SUM(D206:D212)</f>
        <v>166</v>
      </c>
      <c r="E205" s="22">
        <f>D205/C205*100</f>
        <v>101.840490797546</v>
      </c>
      <c r="F205" s="22">
        <f>(D205-B205)/B205</f>
        <v>0.10666666666666667</v>
      </c>
    </row>
    <row r="206" spans="1:6" ht="16.5" customHeight="1">
      <c r="A206" s="24" t="s">
        <v>12</v>
      </c>
      <c r="B206" s="25">
        <v>82</v>
      </c>
      <c r="C206" s="21">
        <v>70</v>
      </c>
      <c r="D206" s="21">
        <v>95</v>
      </c>
      <c r="E206" s="22">
        <f>D206/C206*100</f>
        <v>135.71428571428572</v>
      </c>
      <c r="F206" s="22">
        <f>(D206-B206)/B206</f>
        <v>0.15853658536585366</v>
      </c>
    </row>
    <row r="207" spans="1:6" ht="16.5" customHeight="1">
      <c r="A207" s="24" t="s">
        <v>13</v>
      </c>
      <c r="B207" s="25">
        <v>51</v>
      </c>
      <c r="C207" s="21">
        <v>55</v>
      </c>
      <c r="D207" s="21">
        <v>59</v>
      </c>
      <c r="E207" s="22">
        <f>D207/C207*100</f>
        <v>107.27272727272728</v>
      </c>
      <c r="F207" s="22">
        <f>(D207-B207)/B207</f>
        <v>0.1568627450980392</v>
      </c>
    </row>
    <row r="208" spans="1:6" ht="16.5" customHeight="1">
      <c r="A208" s="24" t="s">
        <v>14</v>
      </c>
      <c r="B208" s="25">
        <v>0</v>
      </c>
      <c r="C208" s="21"/>
      <c r="D208" s="21">
        <v>0</v>
      </c>
      <c r="E208" s="22"/>
      <c r="F208" s="22"/>
    </row>
    <row r="209" spans="1:6" ht="16.5" customHeight="1">
      <c r="A209" s="24" t="s">
        <v>127</v>
      </c>
      <c r="B209" s="25">
        <v>9</v>
      </c>
      <c r="C209" s="21"/>
      <c r="D209" s="21">
        <v>12</v>
      </c>
      <c r="E209" s="22"/>
      <c r="F209" s="22">
        <f>(D209-B209)/B209</f>
        <v>0.3333333333333333</v>
      </c>
    </row>
    <row r="210" spans="1:6" ht="16.5" customHeight="1">
      <c r="A210" s="24" t="s">
        <v>128</v>
      </c>
      <c r="B210" s="25">
        <v>8</v>
      </c>
      <c r="C210" s="21"/>
      <c r="D210" s="21">
        <v>0</v>
      </c>
      <c r="E210" s="22"/>
      <c r="F210" s="22">
        <f>(D210-B210)/B210</f>
        <v>-1</v>
      </c>
    </row>
    <row r="211" spans="1:6" ht="16.5" customHeight="1">
      <c r="A211" s="24" t="s">
        <v>21</v>
      </c>
      <c r="B211" s="25">
        <v>0</v>
      </c>
      <c r="C211" s="21"/>
      <c r="D211" s="21">
        <v>0</v>
      </c>
      <c r="E211" s="22"/>
      <c r="F211" s="22"/>
    </row>
    <row r="212" spans="1:6" ht="16.5" customHeight="1">
      <c r="A212" s="24" t="s">
        <v>129</v>
      </c>
      <c r="B212" s="25">
        <v>0</v>
      </c>
      <c r="C212" s="21">
        <v>38</v>
      </c>
      <c r="D212" s="21">
        <v>0</v>
      </c>
      <c r="E212" s="22">
        <f>D212/C212*100</f>
        <v>0</v>
      </c>
      <c r="F212" s="22"/>
    </row>
    <row r="213" spans="1:6" ht="16.5" customHeight="1">
      <c r="A213" s="23" t="s">
        <v>130</v>
      </c>
      <c r="B213" s="21">
        <f>SUM(B214:B218)</f>
        <v>0</v>
      </c>
      <c r="C213" s="21">
        <f>SUM(C214:C218)</f>
        <v>30</v>
      </c>
      <c r="D213" s="21">
        <f>SUM(D214:D218)</f>
        <v>0</v>
      </c>
      <c r="E213" s="22">
        <f>D213/C213*100</f>
        <v>0</v>
      </c>
      <c r="F213" s="22"/>
    </row>
    <row r="214" spans="1:6" ht="16.5" customHeight="1">
      <c r="A214" s="24" t="s">
        <v>12</v>
      </c>
      <c r="B214" s="25"/>
      <c r="C214" s="21"/>
      <c r="D214" s="21">
        <v>0</v>
      </c>
      <c r="E214" s="22"/>
      <c r="F214" s="22"/>
    </row>
    <row r="215" spans="1:6" ht="16.5" customHeight="1">
      <c r="A215" s="24" t="s">
        <v>13</v>
      </c>
      <c r="B215" s="25"/>
      <c r="C215" s="21"/>
      <c r="D215" s="21">
        <v>0</v>
      </c>
      <c r="E215" s="22"/>
      <c r="F215" s="22"/>
    </row>
    <row r="216" spans="1:6" ht="16.5" customHeight="1">
      <c r="A216" s="24" t="s">
        <v>14</v>
      </c>
      <c r="B216" s="25"/>
      <c r="C216" s="21"/>
      <c r="D216" s="21">
        <v>0</v>
      </c>
      <c r="E216" s="22"/>
      <c r="F216" s="22"/>
    </row>
    <row r="217" spans="1:6" ht="16.5" customHeight="1">
      <c r="A217" s="24" t="s">
        <v>21</v>
      </c>
      <c r="B217" s="25"/>
      <c r="C217" s="21"/>
      <c r="D217" s="21">
        <v>0</v>
      </c>
      <c r="E217" s="22"/>
      <c r="F217" s="22"/>
    </row>
    <row r="218" spans="1:6" ht="16.5" customHeight="1">
      <c r="A218" s="24" t="s">
        <v>131</v>
      </c>
      <c r="B218" s="25"/>
      <c r="C218" s="21">
        <v>30</v>
      </c>
      <c r="D218" s="21">
        <v>0</v>
      </c>
      <c r="E218" s="22">
        <f>D218/C218*100</f>
        <v>0</v>
      </c>
      <c r="F218" s="22"/>
    </row>
    <row r="219" spans="1:6" ht="16.5" customHeight="1">
      <c r="A219" s="23" t="s">
        <v>132</v>
      </c>
      <c r="B219" s="21">
        <f>SUM(B220:B224)</f>
        <v>155</v>
      </c>
      <c r="C219" s="21">
        <f>SUM(C220:C224)</f>
        <v>140</v>
      </c>
      <c r="D219" s="21">
        <f>SUM(D220:D224)</f>
        <v>119</v>
      </c>
      <c r="E219" s="22">
        <f>D219/C219*100</f>
        <v>85</v>
      </c>
      <c r="F219" s="22">
        <f>(D219-B219)/B219</f>
        <v>-0.23225806451612904</v>
      </c>
    </row>
    <row r="220" spans="1:6" ht="16.5" customHeight="1">
      <c r="A220" s="24" t="s">
        <v>12</v>
      </c>
      <c r="B220" s="25">
        <v>44</v>
      </c>
      <c r="C220" s="21">
        <v>65</v>
      </c>
      <c r="D220" s="21">
        <v>18</v>
      </c>
      <c r="E220" s="22">
        <f>D220/C220*100</f>
        <v>27.692307692307693</v>
      </c>
      <c r="F220" s="22">
        <f>(D220-B220)/B220</f>
        <v>-0.5909090909090909</v>
      </c>
    </row>
    <row r="221" spans="1:6" ht="16.5" customHeight="1">
      <c r="A221" s="24" t="s">
        <v>13</v>
      </c>
      <c r="B221" s="25">
        <v>95</v>
      </c>
      <c r="C221" s="21">
        <v>10</v>
      </c>
      <c r="D221" s="21">
        <v>85</v>
      </c>
      <c r="E221" s="22">
        <f>D221/C221*100</f>
        <v>850</v>
      </c>
      <c r="F221" s="22">
        <f>(D221-B221)/B221</f>
        <v>-0.10526315789473684</v>
      </c>
    </row>
    <row r="222" spans="1:6" ht="16.5" customHeight="1">
      <c r="A222" s="24" t="s">
        <v>14</v>
      </c>
      <c r="B222" s="25">
        <v>0</v>
      </c>
      <c r="C222" s="21">
        <v>0</v>
      </c>
      <c r="D222" s="21">
        <v>0</v>
      </c>
      <c r="E222" s="22"/>
      <c r="F222" s="22"/>
    </row>
    <row r="223" spans="1:6" ht="16.5" customHeight="1">
      <c r="A223" s="24" t="s">
        <v>21</v>
      </c>
      <c r="B223" s="25">
        <v>0</v>
      </c>
      <c r="C223" s="21">
        <v>0</v>
      </c>
      <c r="D223" s="21">
        <v>0</v>
      </c>
      <c r="E223" s="22"/>
      <c r="F223" s="22"/>
    </row>
    <row r="224" spans="1:6" ht="16.5" customHeight="1">
      <c r="A224" s="24" t="s">
        <v>133</v>
      </c>
      <c r="B224" s="25">
        <v>16</v>
      </c>
      <c r="C224" s="21">
        <v>65</v>
      </c>
      <c r="D224" s="21">
        <v>16</v>
      </c>
      <c r="E224" s="22">
        <f>D224/C224*100</f>
        <v>24.615384615384617</v>
      </c>
      <c r="F224" s="22">
        <f>(D224-B224)/B224</f>
        <v>0</v>
      </c>
    </row>
    <row r="225" spans="1:6" ht="16.5" customHeight="1">
      <c r="A225" s="23" t="s">
        <v>134</v>
      </c>
      <c r="B225" s="21">
        <f>SUM(B226:B231)</f>
        <v>0</v>
      </c>
      <c r="C225" s="21">
        <f>SUM(C226:C231)</f>
        <v>0</v>
      </c>
      <c r="D225" s="21">
        <f>SUM(D226:D231)</f>
        <v>0</v>
      </c>
      <c r="E225" s="22"/>
      <c r="F225" s="22"/>
    </row>
    <row r="226" spans="1:6" ht="16.5" customHeight="1">
      <c r="A226" s="24" t="s">
        <v>12</v>
      </c>
      <c r="B226" s="25"/>
      <c r="C226" s="21"/>
      <c r="D226" s="21">
        <v>0</v>
      </c>
      <c r="E226" s="22"/>
      <c r="F226" s="22"/>
    </row>
    <row r="227" spans="1:6" ht="16.5" customHeight="1">
      <c r="A227" s="24" t="s">
        <v>13</v>
      </c>
      <c r="B227" s="25"/>
      <c r="C227" s="21"/>
      <c r="D227" s="21">
        <v>0</v>
      </c>
      <c r="E227" s="22"/>
      <c r="F227" s="22"/>
    </row>
    <row r="228" spans="1:6" ht="16.5" customHeight="1">
      <c r="A228" s="24" t="s">
        <v>14</v>
      </c>
      <c r="B228" s="25"/>
      <c r="C228" s="21"/>
      <c r="D228" s="21">
        <v>0</v>
      </c>
      <c r="E228" s="22"/>
      <c r="F228" s="22"/>
    </row>
    <row r="229" spans="1:6" ht="16.5" customHeight="1">
      <c r="A229" s="24" t="s">
        <v>135</v>
      </c>
      <c r="B229" s="25"/>
      <c r="C229" s="21"/>
      <c r="D229" s="21">
        <v>0</v>
      </c>
      <c r="E229" s="22"/>
      <c r="F229" s="22"/>
    </row>
    <row r="230" spans="1:6" ht="16.5" customHeight="1">
      <c r="A230" s="24" t="s">
        <v>21</v>
      </c>
      <c r="B230" s="25"/>
      <c r="C230" s="21"/>
      <c r="D230" s="21">
        <v>0</v>
      </c>
      <c r="E230" s="22"/>
      <c r="F230" s="22"/>
    </row>
    <row r="231" spans="1:6" ht="16.5" customHeight="1">
      <c r="A231" s="24" t="s">
        <v>136</v>
      </c>
      <c r="B231" s="25"/>
      <c r="C231" s="21"/>
      <c r="D231" s="21">
        <v>0</v>
      </c>
      <c r="E231" s="22"/>
      <c r="F231" s="22"/>
    </row>
    <row r="232" spans="1:6" ht="16.5" customHeight="1">
      <c r="A232" s="23" t="s">
        <v>137</v>
      </c>
      <c r="B232" s="21">
        <f>SUM(B233:B246)</f>
        <v>1075</v>
      </c>
      <c r="C232" s="21">
        <f>SUM(C233:C246)</f>
        <v>305</v>
      </c>
      <c r="D232" s="21">
        <f>SUM(D233:D246)</f>
        <v>1097</v>
      </c>
      <c r="E232" s="22">
        <f>D232/C232*100</f>
        <v>359.672131147541</v>
      </c>
      <c r="F232" s="22">
        <f>(D232-B232)/B232</f>
        <v>0.020465116279069766</v>
      </c>
    </row>
    <row r="233" spans="1:6" ht="16.5" customHeight="1">
      <c r="A233" s="24" t="s">
        <v>12</v>
      </c>
      <c r="B233" s="25">
        <v>737</v>
      </c>
      <c r="C233" s="21">
        <v>50</v>
      </c>
      <c r="D233" s="21">
        <v>678</v>
      </c>
      <c r="E233" s="22">
        <f>D233/C233*100</f>
        <v>1356</v>
      </c>
      <c r="F233" s="22">
        <f>(D233-B233)/B233</f>
        <v>-0.08005427408412483</v>
      </c>
    </row>
    <row r="234" spans="1:6" ht="16.5" customHeight="1">
      <c r="A234" s="24" t="s">
        <v>13</v>
      </c>
      <c r="B234" s="25">
        <v>226</v>
      </c>
      <c r="C234" s="21">
        <v>5</v>
      </c>
      <c r="D234" s="21">
        <v>250</v>
      </c>
      <c r="E234" s="22">
        <f>D234/C234*100</f>
        <v>5000</v>
      </c>
      <c r="F234" s="22">
        <f>(D234-B234)/B234</f>
        <v>0.10619469026548672</v>
      </c>
    </row>
    <row r="235" spans="1:6" ht="16.5" customHeight="1">
      <c r="A235" s="24" t="s">
        <v>14</v>
      </c>
      <c r="B235" s="25"/>
      <c r="C235" s="21"/>
      <c r="D235" s="21">
        <v>0</v>
      </c>
      <c r="E235" s="22"/>
      <c r="F235" s="22"/>
    </row>
    <row r="236" spans="1:6" ht="16.5" customHeight="1">
      <c r="A236" s="24" t="s">
        <v>138</v>
      </c>
      <c r="B236" s="25">
        <v>70</v>
      </c>
      <c r="C236" s="21"/>
      <c r="D236" s="21">
        <v>0</v>
      </c>
      <c r="E236" s="22"/>
      <c r="F236" s="22">
        <f>(D236-B236)/B236</f>
        <v>-1</v>
      </c>
    </row>
    <row r="237" spans="1:6" ht="16.5" customHeight="1">
      <c r="A237" s="24" t="s">
        <v>139</v>
      </c>
      <c r="B237" s="25">
        <v>40</v>
      </c>
      <c r="C237" s="21">
        <v>70</v>
      </c>
      <c r="D237" s="21">
        <v>59</v>
      </c>
      <c r="E237" s="22">
        <f>D237/C237*100</f>
        <v>84.28571428571429</v>
      </c>
      <c r="F237" s="22">
        <f>(D237-B237)/B237</f>
        <v>0.475</v>
      </c>
    </row>
    <row r="238" spans="1:6" ht="16.5" customHeight="1">
      <c r="A238" s="24" t="s">
        <v>53</v>
      </c>
      <c r="B238" s="25"/>
      <c r="C238" s="21"/>
      <c r="D238" s="21">
        <v>0</v>
      </c>
      <c r="E238" s="22"/>
      <c r="F238" s="22"/>
    </row>
    <row r="239" spans="1:6" ht="16.5" customHeight="1">
      <c r="A239" s="24" t="s">
        <v>140</v>
      </c>
      <c r="B239" s="25"/>
      <c r="C239" s="21"/>
      <c r="D239" s="21">
        <v>0</v>
      </c>
      <c r="E239" s="22"/>
      <c r="F239" s="22"/>
    </row>
    <row r="240" spans="1:6" ht="16.5" customHeight="1">
      <c r="A240" s="24" t="s">
        <v>141</v>
      </c>
      <c r="B240" s="25"/>
      <c r="C240" s="21"/>
      <c r="D240" s="21">
        <v>0</v>
      </c>
      <c r="E240" s="22"/>
      <c r="F240" s="22"/>
    </row>
    <row r="241" spans="1:6" ht="16.5" customHeight="1">
      <c r="A241" s="24" t="s">
        <v>142</v>
      </c>
      <c r="B241" s="25"/>
      <c r="C241" s="21"/>
      <c r="D241" s="21">
        <v>0</v>
      </c>
      <c r="E241" s="22"/>
      <c r="F241" s="22"/>
    </row>
    <row r="242" spans="1:6" ht="16.5" customHeight="1">
      <c r="A242" s="24" t="s">
        <v>143</v>
      </c>
      <c r="B242" s="25"/>
      <c r="C242" s="21"/>
      <c r="D242" s="21">
        <v>0</v>
      </c>
      <c r="E242" s="22"/>
      <c r="F242" s="22"/>
    </row>
    <row r="243" spans="1:6" ht="16.5" customHeight="1">
      <c r="A243" s="24" t="s">
        <v>144</v>
      </c>
      <c r="B243" s="25"/>
      <c r="C243" s="21">
        <v>80</v>
      </c>
      <c r="D243" s="21">
        <v>0</v>
      </c>
      <c r="E243" s="22">
        <f>D243/C243*100</f>
        <v>0</v>
      </c>
      <c r="F243" s="22"/>
    </row>
    <row r="244" spans="1:6" ht="16.5" customHeight="1">
      <c r="A244" s="24" t="s">
        <v>145</v>
      </c>
      <c r="B244" s="25"/>
      <c r="C244" s="21"/>
      <c r="D244" s="21">
        <v>56</v>
      </c>
      <c r="E244" s="22"/>
      <c r="F244" s="22"/>
    </row>
    <row r="245" spans="1:6" ht="16.5" customHeight="1">
      <c r="A245" s="24" t="s">
        <v>21</v>
      </c>
      <c r="B245" s="25"/>
      <c r="C245" s="21"/>
      <c r="D245" s="21">
        <v>53</v>
      </c>
      <c r="E245" s="22"/>
      <c r="F245" s="22"/>
    </row>
    <row r="246" spans="1:6" ht="16.5" customHeight="1">
      <c r="A246" s="24" t="s">
        <v>146</v>
      </c>
      <c r="B246" s="25">
        <v>2</v>
      </c>
      <c r="C246" s="21">
        <v>100</v>
      </c>
      <c r="D246" s="21">
        <v>1</v>
      </c>
      <c r="E246" s="22">
        <f>D246/C246*100</f>
        <v>1</v>
      </c>
      <c r="F246" s="22">
        <f>(D246-B246)/B246</f>
        <v>-0.5</v>
      </c>
    </row>
    <row r="247" spans="1:6" ht="16.5" customHeight="1">
      <c r="A247" s="23" t="s">
        <v>147</v>
      </c>
      <c r="B247" s="21">
        <f>SUM(B248:B249)</f>
        <v>0</v>
      </c>
      <c r="C247" s="21">
        <f>SUM(C248:C249)</f>
        <v>30</v>
      </c>
      <c r="D247" s="21">
        <f>SUM(D248:D249)</f>
        <v>4</v>
      </c>
      <c r="E247" s="22">
        <f>D247/C247*100</f>
        <v>13.333333333333334</v>
      </c>
      <c r="F247" s="22"/>
    </row>
    <row r="248" spans="1:6" ht="16.5" customHeight="1">
      <c r="A248" s="24" t="s">
        <v>148</v>
      </c>
      <c r="B248" s="25"/>
      <c r="C248" s="21"/>
      <c r="D248" s="21">
        <v>0</v>
      </c>
      <c r="E248" s="22"/>
      <c r="F248" s="22"/>
    </row>
    <row r="249" spans="1:6" ht="16.5" customHeight="1">
      <c r="A249" s="24" t="s">
        <v>149</v>
      </c>
      <c r="B249" s="25"/>
      <c r="C249" s="21">
        <v>30</v>
      </c>
      <c r="D249" s="21">
        <v>4</v>
      </c>
      <c r="E249" s="22">
        <f>D249/C249*100</f>
        <v>13.333333333333334</v>
      </c>
      <c r="F249" s="22"/>
    </row>
    <row r="250" spans="1:6" ht="16.5" customHeight="1">
      <c r="A250" s="23" t="s">
        <v>150</v>
      </c>
      <c r="B250" s="21">
        <f>SUM(B251,B258,B261,B264,B270,B275,B277,B282,B288)</f>
        <v>0</v>
      </c>
      <c r="C250" s="21">
        <f>SUM(C251,C258,C261,C264,C270,C275,C277,C282,C288)</f>
        <v>0</v>
      </c>
      <c r="D250" s="21">
        <f>SUM(D251,D258,D261,D264,D270,D275,D277,D282,D288)</f>
        <v>0</v>
      </c>
      <c r="E250" s="22"/>
      <c r="F250" s="22"/>
    </row>
    <row r="251" spans="1:6" ht="16.5" customHeight="1">
      <c r="A251" s="23" t="s">
        <v>151</v>
      </c>
      <c r="B251" s="21">
        <f>SUM(B252:B257)</f>
        <v>0</v>
      </c>
      <c r="C251" s="21">
        <f>SUM(C252:C257)</f>
        <v>0</v>
      </c>
      <c r="D251" s="21">
        <f>SUM(D252:D257)</f>
        <v>0</v>
      </c>
      <c r="E251" s="22"/>
      <c r="F251" s="22"/>
    </row>
    <row r="252" spans="1:6" ht="16.5" customHeight="1">
      <c r="A252" s="24" t="s">
        <v>12</v>
      </c>
      <c r="B252" s="25"/>
      <c r="C252" s="21"/>
      <c r="D252" s="21">
        <v>0</v>
      </c>
      <c r="E252" s="22"/>
      <c r="F252" s="22"/>
    </row>
    <row r="253" spans="1:6" ht="16.5" customHeight="1">
      <c r="A253" s="24" t="s">
        <v>13</v>
      </c>
      <c r="B253" s="25"/>
      <c r="C253" s="21"/>
      <c r="D253" s="21">
        <v>0</v>
      </c>
      <c r="E253" s="22"/>
      <c r="F253" s="22"/>
    </row>
    <row r="254" spans="1:6" ht="16.5" customHeight="1">
      <c r="A254" s="24" t="s">
        <v>14</v>
      </c>
      <c r="B254" s="25"/>
      <c r="C254" s="21"/>
      <c r="D254" s="21">
        <v>0</v>
      </c>
      <c r="E254" s="22"/>
      <c r="F254" s="22"/>
    </row>
    <row r="255" spans="1:6" ht="16.5" customHeight="1">
      <c r="A255" s="24" t="s">
        <v>118</v>
      </c>
      <c r="B255" s="25"/>
      <c r="C255" s="21"/>
      <c r="D255" s="21">
        <v>0</v>
      </c>
      <c r="E255" s="22"/>
      <c r="F255" s="22"/>
    </row>
    <row r="256" spans="1:6" ht="16.5" customHeight="1">
      <c r="A256" s="24" t="s">
        <v>21</v>
      </c>
      <c r="B256" s="25"/>
      <c r="C256" s="21"/>
      <c r="D256" s="21">
        <v>0</v>
      </c>
      <c r="E256" s="22"/>
      <c r="F256" s="22"/>
    </row>
    <row r="257" spans="1:6" ht="16.5" customHeight="1">
      <c r="A257" s="24" t="s">
        <v>152</v>
      </c>
      <c r="B257" s="25"/>
      <c r="C257" s="21"/>
      <c r="D257" s="21">
        <v>0</v>
      </c>
      <c r="E257" s="22"/>
      <c r="F257" s="22"/>
    </row>
    <row r="258" spans="1:6" ht="16.5" customHeight="1">
      <c r="A258" s="23" t="s">
        <v>153</v>
      </c>
      <c r="B258" s="21">
        <f>SUM(B259:B260)</f>
        <v>0</v>
      </c>
      <c r="C258" s="21">
        <f>SUM(C259:C260)</f>
        <v>0</v>
      </c>
      <c r="D258" s="21">
        <f>SUM(D259:D260)</f>
        <v>0</v>
      </c>
      <c r="E258" s="22"/>
      <c r="F258" s="22"/>
    </row>
    <row r="259" spans="1:6" ht="16.5" customHeight="1">
      <c r="A259" s="24" t="s">
        <v>154</v>
      </c>
      <c r="B259" s="25"/>
      <c r="C259" s="21"/>
      <c r="D259" s="21">
        <v>0</v>
      </c>
      <c r="E259" s="22"/>
      <c r="F259" s="22"/>
    </row>
    <row r="260" spans="1:6" ht="16.5" customHeight="1">
      <c r="A260" s="24" t="s">
        <v>155</v>
      </c>
      <c r="B260" s="25"/>
      <c r="C260" s="21"/>
      <c r="D260" s="21">
        <v>0</v>
      </c>
      <c r="E260" s="22"/>
      <c r="F260" s="22"/>
    </row>
    <row r="261" spans="1:6" ht="16.5" customHeight="1">
      <c r="A261" s="23" t="s">
        <v>156</v>
      </c>
      <c r="B261" s="21">
        <f>SUM(B262:B263)</f>
        <v>0</v>
      </c>
      <c r="C261" s="21">
        <f>SUM(C262:C263)</f>
        <v>0</v>
      </c>
      <c r="D261" s="21">
        <f>SUM(D262:D263)</f>
        <v>0</v>
      </c>
      <c r="E261" s="22"/>
      <c r="F261" s="22"/>
    </row>
    <row r="262" spans="1:6" ht="16.5" customHeight="1">
      <c r="A262" s="24" t="s">
        <v>157</v>
      </c>
      <c r="B262" s="25"/>
      <c r="C262" s="21"/>
      <c r="D262" s="21">
        <v>0</v>
      </c>
      <c r="E262" s="22"/>
      <c r="F262" s="22"/>
    </row>
    <row r="263" spans="1:6" ht="16.5" customHeight="1">
      <c r="A263" s="24" t="s">
        <v>158</v>
      </c>
      <c r="B263" s="25"/>
      <c r="C263" s="21"/>
      <c r="D263" s="21">
        <v>0</v>
      </c>
      <c r="E263" s="22"/>
      <c r="F263" s="22"/>
    </row>
    <row r="264" spans="1:6" ht="16.5" customHeight="1">
      <c r="A264" s="23" t="s">
        <v>159</v>
      </c>
      <c r="B264" s="21">
        <f>SUM(B265:B269)</f>
        <v>0</v>
      </c>
      <c r="C264" s="21">
        <f>SUM(C265:C269)</f>
        <v>0</v>
      </c>
      <c r="D264" s="21">
        <f>SUM(D265:D269)</f>
        <v>0</v>
      </c>
      <c r="E264" s="22"/>
      <c r="F264" s="22"/>
    </row>
    <row r="265" spans="1:6" ht="16.5" customHeight="1">
      <c r="A265" s="24" t="s">
        <v>160</v>
      </c>
      <c r="B265" s="25"/>
      <c r="C265" s="21"/>
      <c r="D265" s="21">
        <v>0</v>
      </c>
      <c r="E265" s="22"/>
      <c r="F265" s="22"/>
    </row>
    <row r="266" spans="1:6" ht="16.5" customHeight="1">
      <c r="A266" s="24" t="s">
        <v>161</v>
      </c>
      <c r="B266" s="25"/>
      <c r="C266" s="21"/>
      <c r="D266" s="21">
        <v>0</v>
      </c>
      <c r="E266" s="22"/>
      <c r="F266" s="22"/>
    </row>
    <row r="267" spans="1:6" ht="16.5" customHeight="1">
      <c r="A267" s="24" t="s">
        <v>162</v>
      </c>
      <c r="B267" s="25"/>
      <c r="C267" s="21"/>
      <c r="D267" s="21">
        <v>0</v>
      </c>
      <c r="E267" s="22"/>
      <c r="F267" s="22"/>
    </row>
    <row r="268" spans="1:6" ht="16.5" customHeight="1">
      <c r="A268" s="24" t="s">
        <v>163</v>
      </c>
      <c r="B268" s="25"/>
      <c r="C268" s="21"/>
      <c r="D268" s="21">
        <v>0</v>
      </c>
      <c r="E268" s="22"/>
      <c r="F268" s="22"/>
    </row>
    <row r="269" spans="1:6" ht="16.5" customHeight="1">
      <c r="A269" s="24" t="s">
        <v>164</v>
      </c>
      <c r="B269" s="25"/>
      <c r="C269" s="21"/>
      <c r="D269" s="21">
        <v>0</v>
      </c>
      <c r="E269" s="22"/>
      <c r="F269" s="22"/>
    </row>
    <row r="270" spans="1:6" ht="16.5" customHeight="1">
      <c r="A270" s="23" t="s">
        <v>165</v>
      </c>
      <c r="B270" s="21">
        <f>SUM(B271:B274)</f>
        <v>0</v>
      </c>
      <c r="C270" s="21">
        <f>SUM(C271:C274)</f>
        <v>0</v>
      </c>
      <c r="D270" s="21">
        <f>SUM(D271:D274)</f>
        <v>0</v>
      </c>
      <c r="E270" s="22"/>
      <c r="F270" s="22"/>
    </row>
    <row r="271" spans="1:6" ht="16.5" customHeight="1">
      <c r="A271" s="24" t="s">
        <v>166</v>
      </c>
      <c r="B271" s="25"/>
      <c r="C271" s="21"/>
      <c r="D271" s="21">
        <v>0</v>
      </c>
      <c r="E271" s="22"/>
      <c r="F271" s="22"/>
    </row>
    <row r="272" spans="1:6" ht="16.5" customHeight="1">
      <c r="A272" s="24" t="s">
        <v>167</v>
      </c>
      <c r="B272" s="25"/>
      <c r="C272" s="21"/>
      <c r="D272" s="21">
        <v>0</v>
      </c>
      <c r="E272" s="22"/>
      <c r="F272" s="22"/>
    </row>
    <row r="273" spans="1:6" ht="16.5" customHeight="1">
      <c r="A273" s="24" t="s">
        <v>168</v>
      </c>
      <c r="B273" s="25"/>
      <c r="C273" s="21"/>
      <c r="D273" s="21">
        <v>0</v>
      </c>
      <c r="E273" s="22"/>
      <c r="F273" s="22"/>
    </row>
    <row r="274" spans="1:6" ht="16.5" customHeight="1">
      <c r="A274" s="24" t="s">
        <v>169</v>
      </c>
      <c r="B274" s="25"/>
      <c r="C274" s="21"/>
      <c r="D274" s="21">
        <v>0</v>
      </c>
      <c r="E274" s="22"/>
      <c r="F274" s="22"/>
    </row>
    <row r="275" spans="1:6" ht="16.5" customHeight="1">
      <c r="A275" s="23" t="s">
        <v>170</v>
      </c>
      <c r="B275" s="21">
        <f>B276</f>
        <v>0</v>
      </c>
      <c r="C275" s="21">
        <f>C276</f>
        <v>0</v>
      </c>
      <c r="D275" s="21">
        <f>D276</f>
        <v>0</v>
      </c>
      <c r="E275" s="22"/>
      <c r="F275" s="22"/>
    </row>
    <row r="276" spans="1:6" ht="16.5" customHeight="1">
      <c r="A276" s="24" t="s">
        <v>171</v>
      </c>
      <c r="B276" s="25"/>
      <c r="C276" s="21"/>
      <c r="D276" s="21">
        <v>0</v>
      </c>
      <c r="E276" s="22"/>
      <c r="F276" s="22"/>
    </row>
    <row r="277" spans="1:6" ht="16.5" customHeight="1">
      <c r="A277" s="23" t="s">
        <v>172</v>
      </c>
      <c r="B277" s="21">
        <f>SUM(B278:B281)</f>
        <v>0</v>
      </c>
      <c r="C277" s="21">
        <f>SUM(C278:C281)</f>
        <v>0</v>
      </c>
      <c r="D277" s="21">
        <f>SUM(D278:D281)</f>
        <v>0</v>
      </c>
      <c r="E277" s="22"/>
      <c r="F277" s="22"/>
    </row>
    <row r="278" spans="1:6" ht="16.5" customHeight="1">
      <c r="A278" s="24" t="s">
        <v>173</v>
      </c>
      <c r="B278" s="25"/>
      <c r="C278" s="21"/>
      <c r="D278" s="21">
        <v>0</v>
      </c>
      <c r="E278" s="22"/>
      <c r="F278" s="22"/>
    </row>
    <row r="279" spans="1:6" ht="16.5" customHeight="1">
      <c r="A279" s="24" t="s">
        <v>174</v>
      </c>
      <c r="B279" s="25"/>
      <c r="C279" s="21"/>
      <c r="D279" s="21">
        <v>0</v>
      </c>
      <c r="E279" s="22"/>
      <c r="F279" s="22"/>
    </row>
    <row r="280" spans="1:6" ht="16.5" customHeight="1">
      <c r="A280" s="24" t="s">
        <v>175</v>
      </c>
      <c r="B280" s="25"/>
      <c r="C280" s="21"/>
      <c r="D280" s="21">
        <v>0</v>
      </c>
      <c r="E280" s="22"/>
      <c r="F280" s="22"/>
    </row>
    <row r="281" spans="1:6" ht="16.5" customHeight="1">
      <c r="A281" s="24" t="s">
        <v>176</v>
      </c>
      <c r="B281" s="25"/>
      <c r="C281" s="21"/>
      <c r="D281" s="21">
        <v>0</v>
      </c>
      <c r="E281" s="22"/>
      <c r="F281" s="22"/>
    </row>
    <row r="282" spans="1:6" ht="16.5" customHeight="1">
      <c r="A282" s="23" t="s">
        <v>177</v>
      </c>
      <c r="B282" s="21">
        <f>SUM(B283:B287)</f>
        <v>0</v>
      </c>
      <c r="C282" s="21">
        <f>SUM(C283:C287)</f>
        <v>0</v>
      </c>
      <c r="D282" s="21">
        <f>SUM(D283:D287)</f>
        <v>0</v>
      </c>
      <c r="E282" s="22"/>
      <c r="F282" s="22"/>
    </row>
    <row r="283" spans="1:6" ht="16.5" customHeight="1">
      <c r="A283" s="24" t="s">
        <v>12</v>
      </c>
      <c r="B283" s="25"/>
      <c r="C283" s="21"/>
      <c r="D283" s="21">
        <v>0</v>
      </c>
      <c r="E283" s="22"/>
      <c r="F283" s="22"/>
    </row>
    <row r="284" spans="1:6" ht="16.5" customHeight="1">
      <c r="A284" s="24" t="s">
        <v>13</v>
      </c>
      <c r="B284" s="25"/>
      <c r="C284" s="21"/>
      <c r="D284" s="21">
        <v>0</v>
      </c>
      <c r="E284" s="22"/>
      <c r="F284" s="22"/>
    </row>
    <row r="285" spans="1:6" ht="16.5" customHeight="1">
      <c r="A285" s="24" t="s">
        <v>14</v>
      </c>
      <c r="B285" s="25"/>
      <c r="C285" s="21"/>
      <c r="D285" s="21">
        <v>0</v>
      </c>
      <c r="E285" s="22"/>
      <c r="F285" s="22"/>
    </row>
    <row r="286" spans="1:6" ht="16.5" customHeight="1">
      <c r="A286" s="24" t="s">
        <v>21</v>
      </c>
      <c r="B286" s="25"/>
      <c r="C286" s="21"/>
      <c r="D286" s="21">
        <v>0</v>
      </c>
      <c r="E286" s="22"/>
      <c r="F286" s="22"/>
    </row>
    <row r="287" spans="1:6" ht="16.5" customHeight="1">
      <c r="A287" s="24" t="s">
        <v>178</v>
      </c>
      <c r="B287" s="25"/>
      <c r="C287" s="21"/>
      <c r="D287" s="21">
        <v>0</v>
      </c>
      <c r="E287" s="22"/>
      <c r="F287" s="22"/>
    </row>
    <row r="288" spans="1:6" ht="16.5" customHeight="1">
      <c r="A288" s="23" t="s">
        <v>179</v>
      </c>
      <c r="B288" s="21">
        <f>B289</f>
        <v>0</v>
      </c>
      <c r="C288" s="21">
        <f>C289</f>
        <v>0</v>
      </c>
      <c r="D288" s="21">
        <f aca="true" t="shared" si="2" ref="D288:D293">D289</f>
        <v>0</v>
      </c>
      <c r="E288" s="22"/>
      <c r="F288" s="22"/>
    </row>
    <row r="289" spans="1:6" ht="16.5" customHeight="1">
      <c r="A289" s="24" t="s">
        <v>180</v>
      </c>
      <c r="B289" s="25"/>
      <c r="C289" s="21"/>
      <c r="D289" s="21">
        <v>0</v>
      </c>
      <c r="E289" s="22"/>
      <c r="F289" s="22"/>
    </row>
    <row r="290" spans="1:6" ht="16.5" customHeight="1">
      <c r="A290" s="23" t="s">
        <v>181</v>
      </c>
      <c r="B290" s="21">
        <f>SUM(B291,B293,B295,B297,B307)</f>
        <v>251</v>
      </c>
      <c r="C290" s="21">
        <f>SUM(C291,C293,C295,C297,C307)</f>
        <v>276</v>
      </c>
      <c r="D290" s="21">
        <f>SUM(D291,D293,D295,D297,D307)</f>
        <v>648</v>
      </c>
      <c r="E290" s="22">
        <f>D290/C290*100</f>
        <v>234.7826086956522</v>
      </c>
      <c r="F290" s="22">
        <f>(D290-B290)/B290</f>
        <v>1.5816733067729083</v>
      </c>
    </row>
    <row r="291" spans="1:6" ht="16.5" customHeight="1">
      <c r="A291" s="23" t="s">
        <v>182</v>
      </c>
      <c r="B291" s="21">
        <f>B292</f>
        <v>0</v>
      </c>
      <c r="C291" s="21">
        <f>C292</f>
        <v>0</v>
      </c>
      <c r="D291" s="21">
        <f t="shared" si="2"/>
        <v>0</v>
      </c>
      <c r="E291" s="22"/>
      <c r="F291" s="22"/>
    </row>
    <row r="292" spans="1:6" ht="16.5" customHeight="1">
      <c r="A292" s="24" t="s">
        <v>183</v>
      </c>
      <c r="B292" s="25"/>
      <c r="C292" s="21"/>
      <c r="D292" s="21">
        <v>0</v>
      </c>
      <c r="E292" s="22"/>
      <c r="F292" s="22"/>
    </row>
    <row r="293" spans="1:6" ht="16.5" customHeight="1">
      <c r="A293" s="23" t="s">
        <v>184</v>
      </c>
      <c r="B293" s="21">
        <f>B294</f>
        <v>0</v>
      </c>
      <c r="C293" s="21">
        <f>C294</f>
        <v>0</v>
      </c>
      <c r="D293" s="21">
        <f t="shared" si="2"/>
        <v>0</v>
      </c>
      <c r="E293" s="22"/>
      <c r="F293" s="22"/>
    </row>
    <row r="294" spans="1:6" ht="16.5" customHeight="1">
      <c r="A294" s="24" t="s">
        <v>185</v>
      </c>
      <c r="B294" s="25"/>
      <c r="C294" s="21"/>
      <c r="D294" s="21">
        <v>0</v>
      </c>
      <c r="E294" s="22"/>
      <c r="F294" s="22"/>
    </row>
    <row r="295" spans="1:6" ht="16.5" customHeight="1">
      <c r="A295" s="23" t="s">
        <v>186</v>
      </c>
      <c r="B295" s="21">
        <f>B296</f>
        <v>0</v>
      </c>
      <c r="C295" s="21">
        <f>C296</f>
        <v>0</v>
      </c>
      <c r="D295" s="21">
        <f>D296</f>
        <v>0</v>
      </c>
      <c r="E295" s="22"/>
      <c r="F295" s="22"/>
    </row>
    <row r="296" spans="1:6" ht="16.5" customHeight="1">
      <c r="A296" s="24" t="s">
        <v>187</v>
      </c>
      <c r="B296" s="25"/>
      <c r="C296" s="21"/>
      <c r="D296" s="21">
        <v>0</v>
      </c>
      <c r="E296" s="22"/>
      <c r="F296" s="22"/>
    </row>
    <row r="297" spans="1:6" ht="16.5" customHeight="1">
      <c r="A297" s="23" t="s">
        <v>188</v>
      </c>
      <c r="B297" s="21">
        <f>SUM(B298:B306)</f>
        <v>251</v>
      </c>
      <c r="C297" s="21">
        <f>SUM(C298:C306)</f>
        <v>276</v>
      </c>
      <c r="D297" s="21">
        <f>SUM(D298:D306)</f>
        <v>588</v>
      </c>
      <c r="E297" s="22">
        <f>D297/C297*100</f>
        <v>213.0434782608696</v>
      </c>
      <c r="F297" s="22">
        <f>(D297-B297)/B297</f>
        <v>1.342629482071713</v>
      </c>
    </row>
    <row r="298" spans="1:6" ht="16.5" customHeight="1">
      <c r="A298" s="24" t="s">
        <v>189</v>
      </c>
      <c r="B298" s="21">
        <v>40</v>
      </c>
      <c r="C298" s="21">
        <v>38</v>
      </c>
      <c r="D298" s="21">
        <v>50</v>
      </c>
      <c r="E298" s="22">
        <f>D298/C298*100</f>
        <v>131.57894736842107</v>
      </c>
      <c r="F298" s="22">
        <f>(D298-B298)/B298</f>
        <v>0.25</v>
      </c>
    </row>
    <row r="299" spans="1:6" ht="16.5" customHeight="1">
      <c r="A299" s="24" t="s">
        <v>190</v>
      </c>
      <c r="B299" s="21">
        <v>0</v>
      </c>
      <c r="C299" s="21"/>
      <c r="D299" s="21">
        <v>0</v>
      </c>
      <c r="E299" s="22"/>
      <c r="F299" s="22"/>
    </row>
    <row r="300" spans="1:6" ht="16.5" customHeight="1">
      <c r="A300" s="24" t="s">
        <v>191</v>
      </c>
      <c r="B300" s="21">
        <v>121</v>
      </c>
      <c r="C300" s="21">
        <v>70</v>
      </c>
      <c r="D300" s="21">
        <v>386</v>
      </c>
      <c r="E300" s="22">
        <f>D300/C300*100</f>
        <v>551.4285714285714</v>
      </c>
      <c r="F300" s="22">
        <f>(D300-B300)/B300</f>
        <v>2.190082644628099</v>
      </c>
    </row>
    <row r="301" spans="1:6" ht="16.5" customHeight="1">
      <c r="A301" s="24" t="s">
        <v>192</v>
      </c>
      <c r="B301" s="21">
        <v>0</v>
      </c>
      <c r="C301" s="21"/>
      <c r="D301" s="21">
        <v>0</v>
      </c>
      <c r="E301" s="22"/>
      <c r="F301" s="22"/>
    </row>
    <row r="302" spans="1:6" ht="16.5" customHeight="1">
      <c r="A302" s="24" t="s">
        <v>193</v>
      </c>
      <c r="B302" s="21">
        <v>0</v>
      </c>
      <c r="C302" s="21">
        <v>15</v>
      </c>
      <c r="D302" s="21">
        <v>1</v>
      </c>
      <c r="E302" s="22">
        <f>D302/C302*100</f>
        <v>6.666666666666667</v>
      </c>
      <c r="F302" s="22"/>
    </row>
    <row r="303" spans="1:6" ht="16.5" customHeight="1">
      <c r="A303" s="24" t="s">
        <v>194</v>
      </c>
      <c r="B303" s="21">
        <v>0</v>
      </c>
      <c r="C303" s="21">
        <v>12</v>
      </c>
      <c r="D303" s="21">
        <v>5</v>
      </c>
      <c r="E303" s="22">
        <f>D303/C303*100</f>
        <v>41.66666666666667</v>
      </c>
      <c r="F303" s="22"/>
    </row>
    <row r="304" spans="1:6" ht="16.5" customHeight="1">
      <c r="A304" s="24" t="s">
        <v>195</v>
      </c>
      <c r="B304" s="21">
        <v>90</v>
      </c>
      <c r="C304" s="21">
        <v>120</v>
      </c>
      <c r="D304" s="21">
        <v>122</v>
      </c>
      <c r="E304" s="22">
        <f>D304/C304*100</f>
        <v>101.66666666666666</v>
      </c>
      <c r="F304" s="22">
        <f>(D304-B304)/B304</f>
        <v>0.35555555555555557</v>
      </c>
    </row>
    <row r="305" spans="1:6" ht="16.5" customHeight="1">
      <c r="A305" s="24" t="s">
        <v>196</v>
      </c>
      <c r="B305" s="21">
        <v>0</v>
      </c>
      <c r="C305" s="21"/>
      <c r="D305" s="21">
        <v>0</v>
      </c>
      <c r="E305" s="22"/>
      <c r="F305" s="22"/>
    </row>
    <row r="306" spans="1:6" ht="16.5" customHeight="1">
      <c r="A306" s="24" t="s">
        <v>197</v>
      </c>
      <c r="B306" s="21">
        <v>0</v>
      </c>
      <c r="C306" s="21">
        <v>21</v>
      </c>
      <c r="D306" s="21">
        <v>24</v>
      </c>
      <c r="E306" s="22">
        <f>D306/C306*100</f>
        <v>114.28571428571428</v>
      </c>
      <c r="F306" s="22"/>
    </row>
    <row r="307" spans="1:6" ht="16.5" customHeight="1">
      <c r="A307" s="23" t="s">
        <v>198</v>
      </c>
      <c r="B307" s="21">
        <f>B308</f>
        <v>0</v>
      </c>
      <c r="C307" s="21">
        <f>C308</f>
        <v>0</v>
      </c>
      <c r="D307" s="21">
        <f>D308</f>
        <v>60</v>
      </c>
      <c r="E307" s="22"/>
      <c r="F307" s="22"/>
    </row>
    <row r="308" spans="1:6" ht="16.5" customHeight="1">
      <c r="A308" s="24" t="s">
        <v>199</v>
      </c>
      <c r="B308" s="25"/>
      <c r="C308" s="21"/>
      <c r="D308" s="21">
        <v>60</v>
      </c>
      <c r="E308" s="22"/>
      <c r="F308" s="22"/>
    </row>
    <row r="309" spans="1:6" ht="16.5" customHeight="1">
      <c r="A309" s="23" t="s">
        <v>200</v>
      </c>
      <c r="B309" s="21">
        <f>SUM(B310,B313,B324,B331,B339,B348,B364,B374,B384,B392,B398)</f>
        <v>14031</v>
      </c>
      <c r="C309" s="21">
        <f>SUM(C310,C313,C324,C331,C339,C348,C364,C374,C384,C392,C398)</f>
        <v>10368</v>
      </c>
      <c r="D309" s="21">
        <f>SUM(D310,D313,D324,D331,D339,D348,D364,D374,D384,D392,D398)</f>
        <v>14199</v>
      </c>
      <c r="E309" s="22">
        <f>D309/C309*100</f>
        <v>136.9502314814815</v>
      </c>
      <c r="F309" s="22">
        <f>(D309-B309)/B309</f>
        <v>0.011973487278169766</v>
      </c>
    </row>
    <row r="310" spans="1:6" ht="16.5" customHeight="1">
      <c r="A310" s="23" t="s">
        <v>201</v>
      </c>
      <c r="B310" s="21">
        <f>SUM(B311:B312)</f>
        <v>37</v>
      </c>
      <c r="C310" s="21">
        <f>SUM(C311:C312)</f>
        <v>80</v>
      </c>
      <c r="D310" s="21">
        <f>SUM(D311:D312)</f>
        <v>30</v>
      </c>
      <c r="E310" s="22">
        <f>D310/C310*100</f>
        <v>37.5</v>
      </c>
      <c r="F310" s="22">
        <f>(D310-B310)/B310</f>
        <v>-0.1891891891891892</v>
      </c>
    </row>
    <row r="311" spans="1:6" ht="16.5" customHeight="1">
      <c r="A311" s="24" t="s">
        <v>202</v>
      </c>
      <c r="B311" s="21">
        <v>7</v>
      </c>
      <c r="C311" s="21">
        <v>80</v>
      </c>
      <c r="D311" s="21">
        <v>30</v>
      </c>
      <c r="E311" s="22">
        <f>D311/C311*100</f>
        <v>37.5</v>
      </c>
      <c r="F311" s="22">
        <f>(D311-B311)/B311</f>
        <v>3.2857142857142856</v>
      </c>
    </row>
    <row r="312" spans="1:6" ht="16.5" customHeight="1">
      <c r="A312" s="24" t="s">
        <v>203</v>
      </c>
      <c r="B312" s="21">
        <v>30</v>
      </c>
      <c r="C312" s="21"/>
      <c r="D312" s="21">
        <v>0</v>
      </c>
      <c r="E312" s="22"/>
      <c r="F312" s="22">
        <f>(D312-B312)/B312</f>
        <v>-1</v>
      </c>
    </row>
    <row r="313" spans="1:6" ht="16.5" customHeight="1">
      <c r="A313" s="23" t="s">
        <v>204</v>
      </c>
      <c r="B313" s="21">
        <f>SUM(B314:B323)</f>
        <v>10273</v>
      </c>
      <c r="C313" s="21">
        <f>SUM(C314:C323)</f>
        <v>7341</v>
      </c>
      <c r="D313" s="21">
        <f>SUM(D314:D323)</f>
        <v>11026</v>
      </c>
      <c r="E313" s="22">
        <f>D313/C313*100</f>
        <v>150.19752077373656</v>
      </c>
      <c r="F313" s="22">
        <f>(D313-B313)/B313</f>
        <v>0.07329893896622214</v>
      </c>
    </row>
    <row r="314" spans="1:6" ht="16.5" customHeight="1">
      <c r="A314" s="24" t="s">
        <v>12</v>
      </c>
      <c r="B314" s="21">
        <v>4950</v>
      </c>
      <c r="C314" s="21">
        <v>3941</v>
      </c>
      <c r="D314" s="21">
        <v>4105</v>
      </c>
      <c r="E314" s="22">
        <f>D314/C314*100</f>
        <v>104.16138036031464</v>
      </c>
      <c r="F314" s="22">
        <f>(D314-B314)/B314</f>
        <v>-0.1707070707070707</v>
      </c>
    </row>
    <row r="315" spans="1:6" ht="16.5" customHeight="1">
      <c r="A315" s="24" t="s">
        <v>13</v>
      </c>
      <c r="B315" s="21">
        <v>3391</v>
      </c>
      <c r="C315" s="21">
        <v>1400</v>
      </c>
      <c r="D315" s="21">
        <v>1702</v>
      </c>
      <c r="E315" s="22">
        <f>D315/C315*100</f>
        <v>121.57142857142857</v>
      </c>
      <c r="F315" s="22">
        <f>(D315-B315)/B315</f>
        <v>-0.49808316130934827</v>
      </c>
    </row>
    <row r="316" spans="1:6" ht="16.5" customHeight="1">
      <c r="A316" s="24" t="s">
        <v>14</v>
      </c>
      <c r="B316" s="21">
        <v>0</v>
      </c>
      <c r="C316" s="21">
        <v>0</v>
      </c>
      <c r="D316" s="21">
        <v>0</v>
      </c>
      <c r="E316" s="22"/>
      <c r="F316" s="22"/>
    </row>
    <row r="317" spans="1:6" ht="16.5" customHeight="1">
      <c r="A317" s="24" t="s">
        <v>53</v>
      </c>
      <c r="B317" s="21">
        <v>308</v>
      </c>
      <c r="C317" s="21"/>
      <c r="D317" s="21">
        <v>2616</v>
      </c>
      <c r="E317" s="22"/>
      <c r="F317" s="22">
        <f>(D317-B317)/B317</f>
        <v>7.4935064935064934</v>
      </c>
    </row>
    <row r="318" spans="1:6" ht="16.5" customHeight="1">
      <c r="A318" s="24" t="s">
        <v>205</v>
      </c>
      <c r="B318" s="21">
        <v>340</v>
      </c>
      <c r="C318" s="21"/>
      <c r="D318" s="21">
        <v>650</v>
      </c>
      <c r="E318" s="22"/>
      <c r="F318" s="22">
        <f>(D318-B318)/B318</f>
        <v>0.9117647058823529</v>
      </c>
    </row>
    <row r="319" spans="1:6" ht="16.5" customHeight="1">
      <c r="A319" s="24" t="s">
        <v>206</v>
      </c>
      <c r="B319" s="21">
        <v>262</v>
      </c>
      <c r="C319" s="21"/>
      <c r="D319" s="21">
        <v>361</v>
      </c>
      <c r="E319" s="22"/>
      <c r="F319" s="22">
        <f>(D319-B319)/B319</f>
        <v>0.37786259541984735</v>
      </c>
    </row>
    <row r="320" spans="1:6" ht="16.5" customHeight="1">
      <c r="A320" s="24" t="s">
        <v>207</v>
      </c>
      <c r="B320" s="25"/>
      <c r="C320" s="21"/>
      <c r="D320" s="21">
        <v>3</v>
      </c>
      <c r="E320" s="22"/>
      <c r="F320" s="22"/>
    </row>
    <row r="321" spans="1:6" ht="16.5" customHeight="1">
      <c r="A321" s="24" t="s">
        <v>208</v>
      </c>
      <c r="B321" s="25"/>
      <c r="C321" s="21"/>
      <c r="D321" s="21">
        <v>0</v>
      </c>
      <c r="E321" s="22"/>
      <c r="F321" s="22"/>
    </row>
    <row r="322" spans="1:6" ht="16.5" customHeight="1">
      <c r="A322" s="24" t="s">
        <v>21</v>
      </c>
      <c r="B322" s="25">
        <v>785</v>
      </c>
      <c r="C322" s="21">
        <v>500</v>
      </c>
      <c r="D322" s="21">
        <v>1037</v>
      </c>
      <c r="E322" s="22">
        <f>D322/C322*100</f>
        <v>207.39999999999998</v>
      </c>
      <c r="F322" s="22">
        <f>(D322-B322)/B322</f>
        <v>0.32101910828025476</v>
      </c>
    </row>
    <row r="323" spans="1:6" ht="16.5" customHeight="1">
      <c r="A323" s="24" t="s">
        <v>209</v>
      </c>
      <c r="B323" s="25">
        <v>237</v>
      </c>
      <c r="C323" s="21">
        <v>1500</v>
      </c>
      <c r="D323" s="21">
        <v>552</v>
      </c>
      <c r="E323" s="22">
        <f>D323/C323*100</f>
        <v>36.8</v>
      </c>
      <c r="F323" s="22">
        <f>(D323-B323)/B323</f>
        <v>1.3291139240506329</v>
      </c>
    </row>
    <row r="324" spans="1:6" ht="16.5" customHeight="1">
      <c r="A324" s="23" t="s">
        <v>210</v>
      </c>
      <c r="B324" s="21">
        <f>SUM(B325:B330)</f>
        <v>0</v>
      </c>
      <c r="C324" s="21">
        <f>SUM(C325:C330)</f>
        <v>0</v>
      </c>
      <c r="D324" s="21">
        <f>SUM(D325:D330)</f>
        <v>0</v>
      </c>
      <c r="E324" s="22"/>
      <c r="F324" s="22"/>
    </row>
    <row r="325" spans="1:6" ht="16.5" customHeight="1">
      <c r="A325" s="24" t="s">
        <v>12</v>
      </c>
      <c r="B325" s="25"/>
      <c r="C325" s="21"/>
      <c r="D325" s="21">
        <v>0</v>
      </c>
      <c r="E325" s="22"/>
      <c r="F325" s="22"/>
    </row>
    <row r="326" spans="1:6" ht="16.5" customHeight="1">
      <c r="A326" s="24" t="s">
        <v>13</v>
      </c>
      <c r="B326" s="25"/>
      <c r="C326" s="21"/>
      <c r="D326" s="21">
        <v>0</v>
      </c>
      <c r="E326" s="22"/>
      <c r="F326" s="22"/>
    </row>
    <row r="327" spans="1:6" ht="16.5" customHeight="1">
      <c r="A327" s="24" t="s">
        <v>14</v>
      </c>
      <c r="B327" s="25"/>
      <c r="C327" s="21"/>
      <c r="D327" s="21">
        <v>0</v>
      </c>
      <c r="E327" s="22"/>
      <c r="F327" s="22"/>
    </row>
    <row r="328" spans="1:6" ht="16.5" customHeight="1">
      <c r="A328" s="24" t="s">
        <v>211</v>
      </c>
      <c r="B328" s="25"/>
      <c r="C328" s="21"/>
      <c r="D328" s="21">
        <v>0</v>
      </c>
      <c r="E328" s="22"/>
      <c r="F328" s="22"/>
    </row>
    <row r="329" spans="1:6" ht="16.5" customHeight="1">
      <c r="A329" s="24" t="s">
        <v>21</v>
      </c>
      <c r="B329" s="25"/>
      <c r="C329" s="21"/>
      <c r="D329" s="21">
        <v>0</v>
      </c>
      <c r="E329" s="22"/>
      <c r="F329" s="22"/>
    </row>
    <row r="330" spans="1:6" ht="16.5" customHeight="1">
      <c r="A330" s="24" t="s">
        <v>212</v>
      </c>
      <c r="B330" s="25"/>
      <c r="C330" s="21"/>
      <c r="D330" s="21">
        <v>0</v>
      </c>
      <c r="E330" s="22"/>
      <c r="F330" s="22"/>
    </row>
    <row r="331" spans="1:6" ht="16.5" customHeight="1">
      <c r="A331" s="23" t="s">
        <v>213</v>
      </c>
      <c r="B331" s="21">
        <f>SUM(B332:B338)</f>
        <v>820</v>
      </c>
      <c r="C331" s="21">
        <f>SUM(C332:C338)</f>
        <v>1020</v>
      </c>
      <c r="D331" s="21">
        <f>SUM(D332:D338)</f>
        <v>768</v>
      </c>
      <c r="E331" s="22">
        <f>D331/C331*100</f>
        <v>75.29411764705883</v>
      </c>
      <c r="F331" s="22">
        <f>(D331-B331)/B331</f>
        <v>-0.06341463414634146</v>
      </c>
    </row>
    <row r="332" spans="1:6" ht="16.5" customHeight="1">
      <c r="A332" s="24" t="s">
        <v>12</v>
      </c>
      <c r="B332" s="25">
        <v>485</v>
      </c>
      <c r="C332" s="21">
        <v>510</v>
      </c>
      <c r="D332" s="21">
        <v>432</v>
      </c>
      <c r="E332" s="22">
        <f>D332/C332*100</f>
        <v>84.70588235294117</v>
      </c>
      <c r="F332" s="22">
        <f>(D332-B332)/B332</f>
        <v>-0.10927835051546392</v>
      </c>
    </row>
    <row r="333" spans="1:6" ht="16.5" customHeight="1">
      <c r="A333" s="24" t="s">
        <v>13</v>
      </c>
      <c r="B333" s="25">
        <v>335</v>
      </c>
      <c r="C333" s="21">
        <v>510</v>
      </c>
      <c r="D333" s="21">
        <v>131</v>
      </c>
      <c r="E333" s="22">
        <f>D333/C333*100</f>
        <v>25.68627450980392</v>
      </c>
      <c r="F333" s="22">
        <f>(D333-B333)/B333</f>
        <v>-0.608955223880597</v>
      </c>
    </row>
    <row r="334" spans="1:6" ht="16.5" customHeight="1">
      <c r="A334" s="24" t="s">
        <v>14</v>
      </c>
      <c r="B334" s="25"/>
      <c r="C334" s="21"/>
      <c r="D334" s="21">
        <v>0</v>
      </c>
      <c r="E334" s="22"/>
      <c r="F334" s="22"/>
    </row>
    <row r="335" spans="1:6" ht="16.5" customHeight="1">
      <c r="A335" s="24" t="s">
        <v>214</v>
      </c>
      <c r="B335" s="25"/>
      <c r="C335" s="21"/>
      <c r="D335" s="21">
        <v>0</v>
      </c>
      <c r="E335" s="22"/>
      <c r="F335" s="22"/>
    </row>
    <row r="336" spans="1:6" ht="16.5" customHeight="1">
      <c r="A336" s="24" t="s">
        <v>215</v>
      </c>
      <c r="B336" s="25"/>
      <c r="C336" s="21"/>
      <c r="D336" s="21">
        <v>205</v>
      </c>
      <c r="E336" s="22"/>
      <c r="F336" s="22"/>
    </row>
    <row r="337" spans="1:6" ht="16.5" customHeight="1">
      <c r="A337" s="24" t="s">
        <v>21</v>
      </c>
      <c r="B337" s="25"/>
      <c r="C337" s="21"/>
      <c r="D337" s="21">
        <v>0</v>
      </c>
      <c r="E337" s="22"/>
      <c r="F337" s="22"/>
    </row>
    <row r="338" spans="1:6" ht="16.5" customHeight="1">
      <c r="A338" s="24" t="s">
        <v>216</v>
      </c>
      <c r="B338" s="25"/>
      <c r="C338" s="21"/>
      <c r="D338" s="21">
        <v>0</v>
      </c>
      <c r="E338" s="22"/>
      <c r="F338" s="22"/>
    </row>
    <row r="339" spans="1:6" ht="16.5" customHeight="1">
      <c r="A339" s="23" t="s">
        <v>217</v>
      </c>
      <c r="B339" s="21">
        <f>SUM(B340:B347)</f>
        <v>2087</v>
      </c>
      <c r="C339" s="21">
        <f>SUM(C340:C347)</f>
        <v>1582</v>
      </c>
      <c r="D339" s="21">
        <f>SUM(D340:D347)</f>
        <v>1634</v>
      </c>
      <c r="E339" s="22">
        <f>D339/C339*100</f>
        <v>103.28697850821744</v>
      </c>
      <c r="F339" s="22">
        <f>(D339-B339)/B339</f>
        <v>-0.21705797795879253</v>
      </c>
    </row>
    <row r="340" spans="1:6" ht="16.5" customHeight="1">
      <c r="A340" s="24" t="s">
        <v>12</v>
      </c>
      <c r="B340" s="21">
        <v>950</v>
      </c>
      <c r="C340" s="21">
        <v>680</v>
      </c>
      <c r="D340" s="21">
        <v>746</v>
      </c>
      <c r="E340" s="22">
        <f>D340/C340*100</f>
        <v>109.70588235294119</v>
      </c>
      <c r="F340" s="22">
        <f>(D340-B340)/B340</f>
        <v>-0.21473684210526317</v>
      </c>
    </row>
    <row r="341" spans="1:6" ht="16.5" customHeight="1">
      <c r="A341" s="24" t="s">
        <v>13</v>
      </c>
      <c r="B341" s="21">
        <v>1116</v>
      </c>
      <c r="C341" s="21">
        <v>669</v>
      </c>
      <c r="D341" s="21">
        <v>871</v>
      </c>
      <c r="E341" s="22">
        <f>D341/C341*100</f>
        <v>130.19431988041853</v>
      </c>
      <c r="F341" s="22">
        <f>(D341-B341)/B341</f>
        <v>-0.21953405017921146</v>
      </c>
    </row>
    <row r="342" spans="1:6" ht="16.5" customHeight="1">
      <c r="A342" s="24" t="s">
        <v>14</v>
      </c>
      <c r="B342" s="21">
        <v>0</v>
      </c>
      <c r="C342" s="21">
        <v>0</v>
      </c>
      <c r="D342" s="21">
        <v>0</v>
      </c>
      <c r="E342" s="22"/>
      <c r="F342" s="22"/>
    </row>
    <row r="343" spans="1:6" ht="16.5" customHeight="1">
      <c r="A343" s="24" t="s">
        <v>218</v>
      </c>
      <c r="B343" s="21">
        <v>21</v>
      </c>
      <c r="C343" s="21">
        <v>115</v>
      </c>
      <c r="D343" s="21">
        <v>3</v>
      </c>
      <c r="E343" s="22">
        <f>D343/C343*100</f>
        <v>2.608695652173913</v>
      </c>
      <c r="F343" s="22">
        <f>(D343-B343)/B343</f>
        <v>-0.8571428571428571</v>
      </c>
    </row>
    <row r="344" spans="1:6" ht="16.5" customHeight="1">
      <c r="A344" s="24" t="s">
        <v>219</v>
      </c>
      <c r="B344" s="21">
        <v>0</v>
      </c>
      <c r="C344" s="21">
        <v>0</v>
      </c>
      <c r="D344" s="21">
        <v>14</v>
      </c>
      <c r="E344" s="22"/>
      <c r="F344" s="22"/>
    </row>
    <row r="345" spans="1:6" ht="16.5" customHeight="1">
      <c r="A345" s="24" t="s">
        <v>220</v>
      </c>
      <c r="B345" s="21">
        <v>0</v>
      </c>
      <c r="C345" s="21">
        <v>58</v>
      </c>
      <c r="D345" s="21">
        <v>0</v>
      </c>
      <c r="E345" s="22">
        <f>D345/C345*100</f>
        <v>0</v>
      </c>
      <c r="F345" s="22"/>
    </row>
    <row r="346" spans="1:6" ht="16.5" customHeight="1">
      <c r="A346" s="24" t="s">
        <v>21</v>
      </c>
      <c r="B346" s="21">
        <v>0</v>
      </c>
      <c r="C346" s="21">
        <v>0</v>
      </c>
      <c r="D346" s="21">
        <v>0</v>
      </c>
      <c r="E346" s="22"/>
      <c r="F346" s="22"/>
    </row>
    <row r="347" spans="1:6" ht="16.5" customHeight="1">
      <c r="A347" s="24" t="s">
        <v>221</v>
      </c>
      <c r="B347" s="21">
        <v>0</v>
      </c>
      <c r="C347" s="21">
        <v>60</v>
      </c>
      <c r="D347" s="21">
        <v>0</v>
      </c>
      <c r="E347" s="22">
        <f>D347/C347*100</f>
        <v>0</v>
      </c>
      <c r="F347" s="22"/>
    </row>
    <row r="348" spans="1:6" ht="16.5" customHeight="1">
      <c r="A348" s="23" t="s">
        <v>222</v>
      </c>
      <c r="B348" s="21">
        <f>SUM(B349:B363)</f>
        <v>729</v>
      </c>
      <c r="C348" s="21">
        <f>SUM(C349:C363)</f>
        <v>315</v>
      </c>
      <c r="D348" s="21">
        <f>SUM(D349:D363)</f>
        <v>707</v>
      </c>
      <c r="E348" s="22">
        <f>D348/C348*100</f>
        <v>224.44444444444446</v>
      </c>
      <c r="F348" s="22">
        <f>(D348-B348)/B348</f>
        <v>-0.03017832647462277</v>
      </c>
    </row>
    <row r="349" spans="1:6" ht="16.5" customHeight="1">
      <c r="A349" s="24" t="s">
        <v>12</v>
      </c>
      <c r="B349" s="25">
        <v>372</v>
      </c>
      <c r="C349" s="21">
        <v>220</v>
      </c>
      <c r="D349" s="21">
        <v>365</v>
      </c>
      <c r="E349" s="22">
        <f>D349/C349*100</f>
        <v>165.9090909090909</v>
      </c>
      <c r="F349" s="22">
        <f>(D349-B349)/B349</f>
        <v>-0.01881720430107527</v>
      </c>
    </row>
    <row r="350" spans="1:6" ht="16.5" customHeight="1">
      <c r="A350" s="24" t="s">
        <v>13</v>
      </c>
      <c r="B350" s="25">
        <v>194</v>
      </c>
      <c r="C350" s="21">
        <v>70</v>
      </c>
      <c r="D350" s="21">
        <v>134</v>
      </c>
      <c r="E350" s="22">
        <f>D350/C350*100</f>
        <v>191.42857142857144</v>
      </c>
      <c r="F350" s="22">
        <f>(D350-B350)/B350</f>
        <v>-0.30927835051546393</v>
      </c>
    </row>
    <row r="351" spans="1:6" ht="16.5" customHeight="1">
      <c r="A351" s="24" t="s">
        <v>14</v>
      </c>
      <c r="B351" s="25">
        <v>0</v>
      </c>
      <c r="C351" s="21">
        <v>0</v>
      </c>
      <c r="D351" s="21">
        <v>0</v>
      </c>
      <c r="E351" s="22"/>
      <c r="F351" s="22"/>
    </row>
    <row r="352" spans="1:6" ht="16.5" customHeight="1">
      <c r="A352" s="24" t="s">
        <v>223</v>
      </c>
      <c r="B352" s="25">
        <v>35</v>
      </c>
      <c r="C352" s="21">
        <v>0</v>
      </c>
      <c r="D352" s="21">
        <v>127</v>
      </c>
      <c r="E352" s="22"/>
      <c r="F352" s="22">
        <f>(D352-B352)/B352</f>
        <v>2.6285714285714286</v>
      </c>
    </row>
    <row r="353" spans="1:6" ht="16.5" customHeight="1">
      <c r="A353" s="24" t="s">
        <v>224</v>
      </c>
      <c r="B353" s="25">
        <v>1</v>
      </c>
      <c r="C353" s="21">
        <v>2</v>
      </c>
      <c r="D353" s="21">
        <v>1</v>
      </c>
      <c r="E353" s="22">
        <f>D353/C353*100</f>
        <v>50</v>
      </c>
      <c r="F353" s="22">
        <f>(D353-B353)/B353</f>
        <v>0</v>
      </c>
    </row>
    <row r="354" spans="1:6" ht="16.5" customHeight="1">
      <c r="A354" s="24" t="s">
        <v>225</v>
      </c>
      <c r="B354" s="25">
        <v>0</v>
      </c>
      <c r="C354" s="21">
        <v>0</v>
      </c>
      <c r="D354" s="21">
        <v>0</v>
      </c>
      <c r="E354" s="22"/>
      <c r="F354" s="22"/>
    </row>
    <row r="355" spans="1:6" ht="16.5" customHeight="1">
      <c r="A355" s="24" t="s">
        <v>226</v>
      </c>
      <c r="B355" s="25">
        <v>63</v>
      </c>
      <c r="C355" s="21">
        <v>15</v>
      </c>
      <c r="D355" s="21">
        <v>60</v>
      </c>
      <c r="E355" s="22">
        <f>D355/C355*100</f>
        <v>400</v>
      </c>
      <c r="F355" s="22">
        <f>(D355-B355)/B355</f>
        <v>-0.047619047619047616</v>
      </c>
    </row>
    <row r="356" spans="1:6" ht="16.5" customHeight="1">
      <c r="A356" s="24" t="s">
        <v>227</v>
      </c>
      <c r="B356" s="25">
        <v>0</v>
      </c>
      <c r="C356" s="21">
        <v>0</v>
      </c>
      <c r="D356" s="21">
        <v>0</v>
      </c>
      <c r="E356" s="22"/>
      <c r="F356" s="22"/>
    </row>
    <row r="357" spans="1:6" ht="16.5" customHeight="1">
      <c r="A357" s="24" t="s">
        <v>228</v>
      </c>
      <c r="B357" s="25">
        <v>0</v>
      </c>
      <c r="C357" s="21">
        <v>0</v>
      </c>
      <c r="D357" s="21">
        <v>0</v>
      </c>
      <c r="E357" s="22"/>
      <c r="F357" s="22"/>
    </row>
    <row r="358" spans="1:6" ht="16.5" customHeight="1">
      <c r="A358" s="24" t="s">
        <v>229</v>
      </c>
      <c r="B358" s="25">
        <v>10</v>
      </c>
      <c r="C358" s="21">
        <v>8</v>
      </c>
      <c r="D358" s="21">
        <v>12</v>
      </c>
      <c r="E358" s="22">
        <f>D358/C358*100</f>
        <v>150</v>
      </c>
      <c r="F358" s="22">
        <f>(D358-B358)/B358</f>
        <v>0.2</v>
      </c>
    </row>
    <row r="359" spans="1:6" ht="16.5" customHeight="1">
      <c r="A359" s="24" t="s">
        <v>230</v>
      </c>
      <c r="B359" s="25">
        <v>0</v>
      </c>
      <c r="C359" s="21"/>
      <c r="D359" s="21">
        <v>0</v>
      </c>
      <c r="E359" s="22"/>
      <c r="F359" s="22"/>
    </row>
    <row r="360" spans="1:6" ht="16.5" customHeight="1">
      <c r="A360" s="24" t="s">
        <v>231</v>
      </c>
      <c r="B360" s="25">
        <v>0</v>
      </c>
      <c r="C360" s="21"/>
      <c r="D360" s="21">
        <v>0</v>
      </c>
      <c r="E360" s="22"/>
      <c r="F360" s="22"/>
    </row>
    <row r="361" spans="1:6" ht="16.5" customHeight="1">
      <c r="A361" s="24" t="s">
        <v>53</v>
      </c>
      <c r="B361" s="25">
        <v>0</v>
      </c>
      <c r="C361" s="21"/>
      <c r="D361" s="21">
        <v>0</v>
      </c>
      <c r="E361" s="22"/>
      <c r="F361" s="22"/>
    </row>
    <row r="362" spans="1:6" ht="16.5" customHeight="1">
      <c r="A362" s="24" t="s">
        <v>21</v>
      </c>
      <c r="B362" s="25">
        <v>0</v>
      </c>
      <c r="C362" s="21"/>
      <c r="D362" s="21">
        <v>0</v>
      </c>
      <c r="E362" s="22"/>
      <c r="F362" s="22"/>
    </row>
    <row r="363" spans="1:6" ht="16.5" customHeight="1">
      <c r="A363" s="24" t="s">
        <v>232</v>
      </c>
      <c r="B363" s="25">
        <v>54</v>
      </c>
      <c r="C363" s="21"/>
      <c r="D363" s="21">
        <v>8</v>
      </c>
      <c r="E363" s="22"/>
      <c r="F363" s="22">
        <f>(D363-B363)/B363</f>
        <v>-0.8518518518518519</v>
      </c>
    </row>
    <row r="364" spans="1:6" ht="16.5" customHeight="1">
      <c r="A364" s="23" t="s">
        <v>233</v>
      </c>
      <c r="B364" s="21">
        <f>SUM(B365:B373)</f>
        <v>0</v>
      </c>
      <c r="C364" s="21">
        <f>SUM(C365:C373)</f>
        <v>0</v>
      </c>
      <c r="D364" s="21">
        <f>SUM(D365:D373)</f>
        <v>0</v>
      </c>
      <c r="E364" s="22"/>
      <c r="F364" s="22"/>
    </row>
    <row r="365" spans="1:6" ht="16.5" customHeight="1">
      <c r="A365" s="24" t="s">
        <v>12</v>
      </c>
      <c r="B365" s="25"/>
      <c r="C365" s="21"/>
      <c r="D365" s="21">
        <v>0</v>
      </c>
      <c r="E365" s="22"/>
      <c r="F365" s="22"/>
    </row>
    <row r="366" spans="1:6" ht="16.5" customHeight="1">
      <c r="A366" s="24" t="s">
        <v>13</v>
      </c>
      <c r="B366" s="25"/>
      <c r="C366" s="21"/>
      <c r="D366" s="21">
        <v>0</v>
      </c>
      <c r="E366" s="22"/>
      <c r="F366" s="22"/>
    </row>
    <row r="367" spans="1:6" ht="16.5" customHeight="1">
      <c r="A367" s="24" t="s">
        <v>14</v>
      </c>
      <c r="B367" s="25"/>
      <c r="C367" s="21"/>
      <c r="D367" s="21">
        <v>0</v>
      </c>
      <c r="E367" s="22"/>
      <c r="F367" s="22"/>
    </row>
    <row r="368" spans="1:6" ht="16.5" customHeight="1">
      <c r="A368" s="24" t="s">
        <v>234</v>
      </c>
      <c r="B368" s="25"/>
      <c r="C368" s="21"/>
      <c r="D368" s="21">
        <v>0</v>
      </c>
      <c r="E368" s="22"/>
      <c r="F368" s="22"/>
    </row>
    <row r="369" spans="1:6" ht="16.5" customHeight="1">
      <c r="A369" s="24" t="s">
        <v>235</v>
      </c>
      <c r="B369" s="25"/>
      <c r="C369" s="21"/>
      <c r="D369" s="21">
        <v>0</v>
      </c>
      <c r="E369" s="22"/>
      <c r="F369" s="22"/>
    </row>
    <row r="370" spans="1:6" ht="16.5" customHeight="1">
      <c r="A370" s="24" t="s">
        <v>236</v>
      </c>
      <c r="B370" s="25"/>
      <c r="C370" s="21"/>
      <c r="D370" s="21">
        <v>0</v>
      </c>
      <c r="E370" s="22"/>
      <c r="F370" s="22"/>
    </row>
    <row r="371" spans="1:6" ht="16.5" customHeight="1">
      <c r="A371" s="24" t="s">
        <v>53</v>
      </c>
      <c r="B371" s="25"/>
      <c r="C371" s="21"/>
      <c r="D371" s="21">
        <v>0</v>
      </c>
      <c r="E371" s="22"/>
      <c r="F371" s="22"/>
    </row>
    <row r="372" spans="1:6" ht="16.5" customHeight="1">
      <c r="A372" s="24" t="s">
        <v>21</v>
      </c>
      <c r="B372" s="25"/>
      <c r="C372" s="21"/>
      <c r="D372" s="21">
        <v>0</v>
      </c>
      <c r="E372" s="22"/>
      <c r="F372" s="22"/>
    </row>
    <row r="373" spans="1:6" ht="16.5" customHeight="1">
      <c r="A373" s="24" t="s">
        <v>237</v>
      </c>
      <c r="B373" s="25"/>
      <c r="C373" s="21"/>
      <c r="D373" s="21">
        <v>0</v>
      </c>
      <c r="E373" s="22"/>
      <c r="F373" s="22"/>
    </row>
    <row r="374" spans="1:6" ht="16.5" customHeight="1">
      <c r="A374" s="23" t="s">
        <v>238</v>
      </c>
      <c r="B374" s="21">
        <f>SUM(B375:B383)</f>
        <v>0</v>
      </c>
      <c r="C374" s="21">
        <f>SUM(C375:C383)</f>
        <v>0</v>
      </c>
      <c r="D374" s="21">
        <f>SUM(D375:D383)</f>
        <v>0</v>
      </c>
      <c r="E374" s="22"/>
      <c r="F374" s="22"/>
    </row>
    <row r="375" spans="1:6" ht="16.5" customHeight="1">
      <c r="A375" s="24" t="s">
        <v>12</v>
      </c>
      <c r="B375" s="25"/>
      <c r="C375" s="21"/>
      <c r="D375" s="21">
        <v>0</v>
      </c>
      <c r="E375" s="22"/>
      <c r="F375" s="22"/>
    </row>
    <row r="376" spans="1:6" ht="16.5" customHeight="1">
      <c r="A376" s="24" t="s">
        <v>13</v>
      </c>
      <c r="B376" s="25"/>
      <c r="C376" s="21"/>
      <c r="D376" s="21">
        <v>0</v>
      </c>
      <c r="E376" s="22"/>
      <c r="F376" s="22"/>
    </row>
    <row r="377" spans="1:6" ht="16.5" customHeight="1">
      <c r="A377" s="24" t="s">
        <v>14</v>
      </c>
      <c r="B377" s="25"/>
      <c r="C377" s="21"/>
      <c r="D377" s="21">
        <v>0</v>
      </c>
      <c r="E377" s="22"/>
      <c r="F377" s="22"/>
    </row>
    <row r="378" spans="1:6" ht="16.5" customHeight="1">
      <c r="A378" s="24" t="s">
        <v>239</v>
      </c>
      <c r="B378" s="25"/>
      <c r="C378" s="21"/>
      <c r="D378" s="21">
        <v>0</v>
      </c>
      <c r="E378" s="22"/>
      <c r="F378" s="22"/>
    </row>
    <row r="379" spans="1:6" ht="16.5" customHeight="1">
      <c r="A379" s="24" t="s">
        <v>240</v>
      </c>
      <c r="B379" s="25"/>
      <c r="C379" s="21"/>
      <c r="D379" s="21">
        <v>0</v>
      </c>
      <c r="E379" s="22"/>
      <c r="F379" s="22"/>
    </row>
    <row r="380" spans="1:6" ht="16.5" customHeight="1">
      <c r="A380" s="24" t="s">
        <v>241</v>
      </c>
      <c r="B380" s="25"/>
      <c r="C380" s="21"/>
      <c r="D380" s="21">
        <v>0</v>
      </c>
      <c r="E380" s="22"/>
      <c r="F380" s="22"/>
    </row>
    <row r="381" spans="1:6" ht="16.5" customHeight="1">
      <c r="A381" s="24" t="s">
        <v>53</v>
      </c>
      <c r="B381" s="25"/>
      <c r="C381" s="21"/>
      <c r="D381" s="21">
        <v>0</v>
      </c>
      <c r="E381" s="22"/>
      <c r="F381" s="22"/>
    </row>
    <row r="382" spans="1:6" ht="16.5" customHeight="1">
      <c r="A382" s="24" t="s">
        <v>21</v>
      </c>
      <c r="B382" s="25"/>
      <c r="C382" s="21"/>
      <c r="D382" s="21">
        <v>0</v>
      </c>
      <c r="E382" s="22"/>
      <c r="F382" s="22"/>
    </row>
    <row r="383" spans="1:6" ht="16.5" customHeight="1">
      <c r="A383" s="24" t="s">
        <v>242</v>
      </c>
      <c r="B383" s="25"/>
      <c r="C383" s="21"/>
      <c r="D383" s="21">
        <v>0</v>
      </c>
      <c r="E383" s="22"/>
      <c r="F383" s="22"/>
    </row>
    <row r="384" spans="1:6" ht="16.5" customHeight="1">
      <c r="A384" s="23" t="s">
        <v>243</v>
      </c>
      <c r="B384" s="21">
        <f>SUM(B385:B391)</f>
        <v>0</v>
      </c>
      <c r="C384" s="21">
        <f>SUM(C385:C391)</f>
        <v>0</v>
      </c>
      <c r="D384" s="21">
        <f>SUM(D385:D391)</f>
        <v>0</v>
      </c>
      <c r="E384" s="22"/>
      <c r="F384" s="22"/>
    </row>
    <row r="385" spans="1:6" ht="16.5" customHeight="1">
      <c r="A385" s="24" t="s">
        <v>12</v>
      </c>
      <c r="B385" s="25"/>
      <c r="C385" s="21"/>
      <c r="D385" s="21">
        <v>0</v>
      </c>
      <c r="E385" s="22"/>
      <c r="F385" s="22"/>
    </row>
    <row r="386" spans="1:6" ht="16.5" customHeight="1">
      <c r="A386" s="24" t="s">
        <v>13</v>
      </c>
      <c r="B386" s="25"/>
      <c r="C386" s="21"/>
      <c r="D386" s="21">
        <v>0</v>
      </c>
      <c r="E386" s="22"/>
      <c r="F386" s="22"/>
    </row>
    <row r="387" spans="1:6" ht="16.5" customHeight="1">
      <c r="A387" s="24" t="s">
        <v>14</v>
      </c>
      <c r="B387" s="25"/>
      <c r="C387" s="21"/>
      <c r="D387" s="21">
        <v>0</v>
      </c>
      <c r="E387" s="22"/>
      <c r="F387" s="22"/>
    </row>
    <row r="388" spans="1:6" ht="16.5" customHeight="1">
      <c r="A388" s="24" t="s">
        <v>244</v>
      </c>
      <c r="B388" s="25"/>
      <c r="C388" s="21"/>
      <c r="D388" s="21">
        <v>0</v>
      </c>
      <c r="E388" s="22"/>
      <c r="F388" s="22"/>
    </row>
    <row r="389" spans="1:6" ht="16.5" customHeight="1">
      <c r="A389" s="24" t="s">
        <v>245</v>
      </c>
      <c r="B389" s="25"/>
      <c r="C389" s="21"/>
      <c r="D389" s="21">
        <v>0</v>
      </c>
      <c r="E389" s="22"/>
      <c r="F389" s="22"/>
    </row>
    <row r="390" spans="1:6" ht="16.5" customHeight="1">
      <c r="A390" s="24" t="s">
        <v>21</v>
      </c>
      <c r="B390" s="25"/>
      <c r="C390" s="21"/>
      <c r="D390" s="21">
        <v>0</v>
      </c>
      <c r="E390" s="22"/>
      <c r="F390" s="22"/>
    </row>
    <row r="391" spans="1:6" ht="16.5" customHeight="1">
      <c r="A391" s="24" t="s">
        <v>246</v>
      </c>
      <c r="B391" s="25"/>
      <c r="C391" s="21"/>
      <c r="D391" s="21">
        <v>0</v>
      </c>
      <c r="E391" s="22"/>
      <c r="F391" s="22"/>
    </row>
    <row r="392" spans="1:6" ht="16.5" customHeight="1">
      <c r="A392" s="23" t="s">
        <v>247</v>
      </c>
      <c r="B392" s="21">
        <f>SUM(B393:B397)</f>
        <v>0</v>
      </c>
      <c r="C392" s="21">
        <f>SUM(C393:C397)</f>
        <v>0</v>
      </c>
      <c r="D392" s="21">
        <f>SUM(D393:D397)</f>
        <v>0</v>
      </c>
      <c r="E392" s="22"/>
      <c r="F392" s="22"/>
    </row>
    <row r="393" spans="1:6" ht="16.5" customHeight="1">
      <c r="A393" s="24" t="s">
        <v>12</v>
      </c>
      <c r="B393" s="25"/>
      <c r="C393" s="21"/>
      <c r="D393" s="21">
        <v>0</v>
      </c>
      <c r="E393" s="22"/>
      <c r="F393" s="22"/>
    </row>
    <row r="394" spans="1:6" ht="16.5" customHeight="1">
      <c r="A394" s="24" t="s">
        <v>13</v>
      </c>
      <c r="B394" s="25"/>
      <c r="C394" s="21"/>
      <c r="D394" s="21">
        <v>0</v>
      </c>
      <c r="E394" s="22"/>
      <c r="F394" s="22"/>
    </row>
    <row r="395" spans="1:6" ht="16.5" customHeight="1">
      <c r="A395" s="24" t="s">
        <v>53</v>
      </c>
      <c r="B395" s="25"/>
      <c r="C395" s="21"/>
      <c r="D395" s="21">
        <v>0</v>
      </c>
      <c r="E395" s="22"/>
      <c r="F395" s="22"/>
    </row>
    <row r="396" spans="1:6" ht="16.5" customHeight="1">
      <c r="A396" s="24" t="s">
        <v>248</v>
      </c>
      <c r="B396" s="25"/>
      <c r="C396" s="21"/>
      <c r="D396" s="21">
        <v>0</v>
      </c>
      <c r="E396" s="22"/>
      <c r="F396" s="22"/>
    </row>
    <row r="397" spans="1:6" ht="16.5" customHeight="1">
      <c r="A397" s="24" t="s">
        <v>249</v>
      </c>
      <c r="B397" s="25"/>
      <c r="C397" s="21"/>
      <c r="D397" s="21">
        <v>0</v>
      </c>
      <c r="E397" s="22"/>
      <c r="F397" s="22"/>
    </row>
    <row r="398" spans="1:6" ht="16.5" customHeight="1">
      <c r="A398" s="23" t="s">
        <v>250</v>
      </c>
      <c r="B398" s="21">
        <f>B399</f>
        <v>85</v>
      </c>
      <c r="C398" s="21">
        <f>C399</f>
        <v>30</v>
      </c>
      <c r="D398" s="21">
        <f>D399</f>
        <v>34</v>
      </c>
      <c r="E398" s="22">
        <f>D398/C398*100</f>
        <v>113.33333333333333</v>
      </c>
      <c r="F398" s="22">
        <f aca="true" t="shared" si="3" ref="F390:F453">(D398-B398)/B398</f>
        <v>-0.6</v>
      </c>
    </row>
    <row r="399" spans="1:6" ht="16.5" customHeight="1">
      <c r="A399" s="24" t="s">
        <v>251</v>
      </c>
      <c r="B399" s="25">
        <v>85</v>
      </c>
      <c r="C399" s="21">
        <v>30</v>
      </c>
      <c r="D399" s="21">
        <v>34</v>
      </c>
      <c r="E399" s="22">
        <f>D399/C399*100</f>
        <v>113.33333333333333</v>
      </c>
      <c r="F399" s="22">
        <f t="shared" si="3"/>
        <v>-0.6</v>
      </c>
    </row>
    <row r="400" spans="1:6" ht="16.5" customHeight="1">
      <c r="A400" s="23" t="s">
        <v>252</v>
      </c>
      <c r="B400" s="21">
        <f>SUM(B401,B406,B415,B421,B427,B431,B435,B439,B445,B452)</f>
        <v>67665</v>
      </c>
      <c r="C400" s="21">
        <f>SUM(C401,C406,C415,C421,C427,C431,C435,C439,C445,C452)</f>
        <v>40562</v>
      </c>
      <c r="D400" s="21">
        <f>SUM(D401,D406,D415,D421,D427,D431,D435,D439,D445,D452)</f>
        <v>69747</v>
      </c>
      <c r="E400" s="22">
        <f>D400/C400*100</f>
        <v>171.95158029682955</v>
      </c>
      <c r="F400" s="22">
        <f t="shared" si="3"/>
        <v>0.03076923076923077</v>
      </c>
    </row>
    <row r="401" spans="1:6" ht="16.5" customHeight="1">
      <c r="A401" s="23" t="s">
        <v>253</v>
      </c>
      <c r="B401" s="21">
        <f>SUM(B402:B405)</f>
        <v>1053</v>
      </c>
      <c r="C401" s="21">
        <f>SUM(C402:C405)</f>
        <v>461</v>
      </c>
      <c r="D401" s="21">
        <f>SUM(D402:D405)</f>
        <v>673</v>
      </c>
      <c r="E401" s="22">
        <f>D401/C401*100</f>
        <v>145.98698481561823</v>
      </c>
      <c r="F401" s="22">
        <f t="shared" si="3"/>
        <v>-0.36087369420702753</v>
      </c>
    </row>
    <row r="402" spans="1:6" ht="16.5" customHeight="1">
      <c r="A402" s="24" t="s">
        <v>12</v>
      </c>
      <c r="B402" s="21">
        <v>359</v>
      </c>
      <c r="C402" s="21">
        <v>380</v>
      </c>
      <c r="D402" s="21">
        <v>327</v>
      </c>
      <c r="E402" s="22">
        <f>D402/C402*100</f>
        <v>86.05263157894737</v>
      </c>
      <c r="F402" s="22">
        <f t="shared" si="3"/>
        <v>-0.08913649025069638</v>
      </c>
    </row>
    <row r="403" spans="1:6" ht="16.5" customHeight="1">
      <c r="A403" s="24" t="s">
        <v>13</v>
      </c>
      <c r="B403" s="21">
        <v>690</v>
      </c>
      <c r="C403" s="21">
        <v>81</v>
      </c>
      <c r="D403" s="21">
        <v>312</v>
      </c>
      <c r="E403" s="22">
        <f>D403/C403*100</f>
        <v>385.18518518518516</v>
      </c>
      <c r="F403" s="22">
        <f t="shared" si="3"/>
        <v>-0.5478260869565217</v>
      </c>
    </row>
    <row r="404" spans="1:6" ht="16.5" customHeight="1">
      <c r="A404" s="24" t="s">
        <v>14</v>
      </c>
      <c r="B404" s="21">
        <v>0</v>
      </c>
      <c r="C404" s="21"/>
      <c r="D404" s="21">
        <v>0</v>
      </c>
      <c r="E404" s="22"/>
      <c r="F404" s="22"/>
    </row>
    <row r="405" spans="1:6" ht="16.5" customHeight="1">
      <c r="A405" s="24" t="s">
        <v>254</v>
      </c>
      <c r="B405" s="21">
        <v>4</v>
      </c>
      <c r="C405" s="21"/>
      <c r="D405" s="21">
        <v>34</v>
      </c>
      <c r="E405" s="22"/>
      <c r="F405" s="22">
        <f t="shared" si="3"/>
        <v>7.5</v>
      </c>
    </row>
    <row r="406" spans="1:6" ht="16.5" customHeight="1">
      <c r="A406" s="23" t="s">
        <v>255</v>
      </c>
      <c r="B406" s="21">
        <f>SUM(B407:B414)</f>
        <v>62395</v>
      </c>
      <c r="C406" s="21">
        <f>SUM(C407:C414)</f>
        <v>38016</v>
      </c>
      <c r="D406" s="21">
        <f>SUM(D407:D414)</f>
        <v>65103</v>
      </c>
      <c r="E406" s="22">
        <f>D406/C406*100</f>
        <v>171.2515782828283</v>
      </c>
      <c r="F406" s="22">
        <f t="shared" si="3"/>
        <v>0.04340091353473836</v>
      </c>
    </row>
    <row r="407" spans="1:6" ht="16.5" customHeight="1">
      <c r="A407" s="24" t="s">
        <v>256</v>
      </c>
      <c r="B407" s="21">
        <v>2974</v>
      </c>
      <c r="C407" s="21">
        <v>2500</v>
      </c>
      <c r="D407" s="21">
        <v>6403</v>
      </c>
      <c r="E407" s="22">
        <f>D407/C407*100</f>
        <v>256.12</v>
      </c>
      <c r="F407" s="22">
        <f t="shared" si="3"/>
        <v>1.1529926025554809</v>
      </c>
    </row>
    <row r="408" spans="1:6" ht="16.5" customHeight="1">
      <c r="A408" s="24" t="s">
        <v>257</v>
      </c>
      <c r="B408" s="21">
        <v>22039</v>
      </c>
      <c r="C408" s="21">
        <v>10590</v>
      </c>
      <c r="D408" s="21">
        <v>22532</v>
      </c>
      <c r="E408" s="22">
        <f>D408/C408*100</f>
        <v>212.766761095373</v>
      </c>
      <c r="F408" s="22">
        <f t="shared" si="3"/>
        <v>0.022369435999818502</v>
      </c>
    </row>
    <row r="409" spans="1:6" ht="16.5" customHeight="1">
      <c r="A409" s="24" t="s">
        <v>258</v>
      </c>
      <c r="B409" s="21">
        <v>19467</v>
      </c>
      <c r="C409" s="21">
        <v>10050</v>
      </c>
      <c r="D409" s="21">
        <v>19951</v>
      </c>
      <c r="E409" s="22">
        <f>D409/C409*100</f>
        <v>198.5174129353234</v>
      </c>
      <c r="F409" s="22">
        <f t="shared" si="3"/>
        <v>0.024862587969384085</v>
      </c>
    </row>
    <row r="410" spans="1:6" ht="16.5" customHeight="1">
      <c r="A410" s="24" t="s">
        <v>259</v>
      </c>
      <c r="B410" s="21">
        <v>16855</v>
      </c>
      <c r="C410" s="21">
        <v>10771</v>
      </c>
      <c r="D410" s="21">
        <v>14874</v>
      </c>
      <c r="E410" s="22">
        <f>D410/C410*100</f>
        <v>138.0930275740414</v>
      </c>
      <c r="F410" s="22">
        <f t="shared" si="3"/>
        <v>-0.11753188964698902</v>
      </c>
    </row>
    <row r="411" spans="1:6" ht="16.5" customHeight="1">
      <c r="A411" s="24" t="s">
        <v>260</v>
      </c>
      <c r="B411" s="21">
        <v>0</v>
      </c>
      <c r="C411" s="21"/>
      <c r="D411" s="21">
        <v>0</v>
      </c>
      <c r="E411" s="22"/>
      <c r="F411" s="22"/>
    </row>
    <row r="412" spans="1:6" ht="16.5" customHeight="1">
      <c r="A412" s="24" t="s">
        <v>261</v>
      </c>
      <c r="B412" s="21">
        <v>0</v>
      </c>
      <c r="C412" s="21">
        <v>0</v>
      </c>
      <c r="D412" s="21">
        <v>0</v>
      </c>
      <c r="E412" s="22"/>
      <c r="F412" s="22"/>
    </row>
    <row r="413" spans="1:6" ht="16.5" customHeight="1">
      <c r="A413" s="24" t="s">
        <v>262</v>
      </c>
      <c r="B413" s="21">
        <v>0</v>
      </c>
      <c r="C413" s="21">
        <v>0</v>
      </c>
      <c r="D413" s="21">
        <v>0</v>
      </c>
      <c r="E413" s="22"/>
      <c r="F413" s="22"/>
    </row>
    <row r="414" spans="1:6" ht="16.5" customHeight="1">
      <c r="A414" s="24" t="s">
        <v>263</v>
      </c>
      <c r="B414" s="21">
        <v>1060</v>
      </c>
      <c r="C414" s="21">
        <v>4105</v>
      </c>
      <c r="D414" s="21">
        <v>1343</v>
      </c>
      <c r="E414" s="22">
        <f>D414/C414*100</f>
        <v>32.716199756394644</v>
      </c>
      <c r="F414" s="22">
        <f t="shared" si="3"/>
        <v>0.2669811320754717</v>
      </c>
    </row>
    <row r="415" spans="1:6" ht="16.5" customHeight="1">
      <c r="A415" s="23" t="s">
        <v>264</v>
      </c>
      <c r="B415" s="21">
        <f>SUM(B416:B420)</f>
        <v>1770</v>
      </c>
      <c r="C415" s="21">
        <f>SUM(C416:C420)</f>
        <v>1018</v>
      </c>
      <c r="D415" s="21">
        <f>SUM(D416:D420)</f>
        <v>2187</v>
      </c>
      <c r="E415" s="22">
        <f>D415/C415*100</f>
        <v>214.83300589390964</v>
      </c>
      <c r="F415" s="22">
        <f t="shared" si="3"/>
        <v>0.23559322033898306</v>
      </c>
    </row>
    <row r="416" spans="1:6" ht="16.5" customHeight="1">
      <c r="A416" s="24" t="s">
        <v>265</v>
      </c>
      <c r="B416" s="21">
        <v>0</v>
      </c>
      <c r="C416" s="21"/>
      <c r="D416" s="21">
        <v>272</v>
      </c>
      <c r="E416" s="22"/>
      <c r="F416" s="22"/>
    </row>
    <row r="417" spans="1:6" ht="16.5" customHeight="1">
      <c r="A417" s="24" t="s">
        <v>266</v>
      </c>
      <c r="B417" s="21">
        <v>222</v>
      </c>
      <c r="C417" s="21">
        <v>1003</v>
      </c>
      <c r="D417" s="21">
        <v>1913</v>
      </c>
      <c r="E417" s="22">
        <f>D417/C417*100</f>
        <v>190.72781655034896</v>
      </c>
      <c r="F417" s="22">
        <f t="shared" si="3"/>
        <v>7.617117117117117</v>
      </c>
    </row>
    <row r="418" spans="1:6" ht="16.5" customHeight="1">
      <c r="A418" s="24" t="s">
        <v>267</v>
      </c>
      <c r="B418" s="21">
        <v>0</v>
      </c>
      <c r="C418" s="21"/>
      <c r="D418" s="21">
        <v>0</v>
      </c>
      <c r="E418" s="22"/>
      <c r="F418" s="22"/>
    </row>
    <row r="419" spans="1:6" ht="16.5" customHeight="1">
      <c r="A419" s="24" t="s">
        <v>268</v>
      </c>
      <c r="B419" s="21">
        <v>1512</v>
      </c>
      <c r="C419" s="21"/>
      <c r="D419" s="21">
        <v>0</v>
      </c>
      <c r="E419" s="22"/>
      <c r="F419" s="22">
        <f t="shared" si="3"/>
        <v>-1</v>
      </c>
    </row>
    <row r="420" spans="1:6" ht="16.5" customHeight="1">
      <c r="A420" s="24" t="s">
        <v>269</v>
      </c>
      <c r="B420" s="21">
        <v>36</v>
      </c>
      <c r="C420" s="21">
        <v>15</v>
      </c>
      <c r="D420" s="21">
        <v>2</v>
      </c>
      <c r="E420" s="22">
        <f>D420/C420*100</f>
        <v>13.333333333333334</v>
      </c>
      <c r="F420" s="22">
        <f t="shared" si="3"/>
        <v>-0.9444444444444444</v>
      </c>
    </row>
    <row r="421" spans="1:6" ht="16.5" customHeight="1">
      <c r="A421" s="23" t="s">
        <v>270</v>
      </c>
      <c r="B421" s="21">
        <f>SUM(B422:B426)</f>
        <v>0</v>
      </c>
      <c r="C421" s="21">
        <f>SUM(C422:C426)</f>
        <v>0</v>
      </c>
      <c r="D421" s="21">
        <f>SUM(D422:D426)</f>
        <v>0</v>
      </c>
      <c r="E421" s="22"/>
      <c r="F421" s="22"/>
    </row>
    <row r="422" spans="1:6" ht="16.5" customHeight="1">
      <c r="A422" s="24" t="s">
        <v>271</v>
      </c>
      <c r="B422" s="25"/>
      <c r="C422" s="21"/>
      <c r="D422" s="21">
        <v>0</v>
      </c>
      <c r="E422" s="22"/>
      <c r="F422" s="22"/>
    </row>
    <row r="423" spans="1:6" ht="16.5" customHeight="1">
      <c r="A423" s="24" t="s">
        <v>272</v>
      </c>
      <c r="B423" s="25"/>
      <c r="C423" s="21"/>
      <c r="D423" s="21">
        <v>0</v>
      </c>
      <c r="E423" s="22"/>
      <c r="F423" s="22"/>
    </row>
    <row r="424" spans="1:6" ht="16.5" customHeight="1">
      <c r="A424" s="24" t="s">
        <v>273</v>
      </c>
      <c r="B424" s="25"/>
      <c r="C424" s="21"/>
      <c r="D424" s="21">
        <v>0</v>
      </c>
      <c r="E424" s="22"/>
      <c r="F424" s="22"/>
    </row>
    <row r="425" spans="1:6" ht="16.5" customHeight="1">
      <c r="A425" s="24" t="s">
        <v>274</v>
      </c>
      <c r="B425" s="25"/>
      <c r="C425" s="21"/>
      <c r="D425" s="21">
        <v>0</v>
      </c>
      <c r="E425" s="22"/>
      <c r="F425" s="22"/>
    </row>
    <row r="426" spans="1:6" ht="16.5" customHeight="1">
      <c r="A426" s="24" t="s">
        <v>275</v>
      </c>
      <c r="B426" s="25"/>
      <c r="C426" s="21"/>
      <c r="D426" s="21">
        <v>0</v>
      </c>
      <c r="E426" s="22"/>
      <c r="F426" s="22"/>
    </row>
    <row r="427" spans="1:6" ht="16.5" customHeight="1">
      <c r="A427" s="23" t="s">
        <v>276</v>
      </c>
      <c r="B427" s="21">
        <f>SUM(B428:B430)</f>
        <v>0</v>
      </c>
      <c r="C427" s="21">
        <f>SUM(C428:C430)</f>
        <v>0</v>
      </c>
      <c r="D427" s="21">
        <f>SUM(D428:D430)</f>
        <v>0</v>
      </c>
      <c r="E427" s="22"/>
      <c r="F427" s="22"/>
    </row>
    <row r="428" spans="1:6" ht="16.5" customHeight="1">
      <c r="A428" s="24" t="s">
        <v>277</v>
      </c>
      <c r="B428" s="25"/>
      <c r="C428" s="21"/>
      <c r="D428" s="21">
        <v>0</v>
      </c>
      <c r="E428" s="22"/>
      <c r="F428" s="22"/>
    </row>
    <row r="429" spans="1:6" ht="16.5" customHeight="1">
      <c r="A429" s="24" t="s">
        <v>278</v>
      </c>
      <c r="B429" s="25"/>
      <c r="C429" s="21"/>
      <c r="D429" s="21">
        <v>0</v>
      </c>
      <c r="E429" s="22"/>
      <c r="F429" s="22"/>
    </row>
    <row r="430" spans="1:6" ht="16.5" customHeight="1">
      <c r="A430" s="24" t="s">
        <v>279</v>
      </c>
      <c r="B430" s="25"/>
      <c r="C430" s="21"/>
      <c r="D430" s="21">
        <v>0</v>
      </c>
      <c r="E430" s="22"/>
      <c r="F430" s="22"/>
    </row>
    <row r="431" spans="1:6" ht="16.5" customHeight="1">
      <c r="A431" s="23" t="s">
        <v>280</v>
      </c>
      <c r="B431" s="21">
        <f>SUM(B432:B434)</f>
        <v>0</v>
      </c>
      <c r="C431" s="21">
        <f>SUM(C432:C434)</f>
        <v>0</v>
      </c>
      <c r="D431" s="21">
        <f>SUM(D432:D434)</f>
        <v>0</v>
      </c>
      <c r="E431" s="22"/>
      <c r="F431" s="22"/>
    </row>
    <row r="432" spans="1:6" ht="16.5" customHeight="1">
      <c r="A432" s="24" t="s">
        <v>281</v>
      </c>
      <c r="B432" s="25"/>
      <c r="C432" s="21"/>
      <c r="D432" s="21">
        <v>0</v>
      </c>
      <c r="E432" s="22"/>
      <c r="F432" s="22"/>
    </row>
    <row r="433" spans="1:6" ht="16.5" customHeight="1">
      <c r="A433" s="24" t="s">
        <v>282</v>
      </c>
      <c r="B433" s="25"/>
      <c r="C433" s="21"/>
      <c r="D433" s="21">
        <v>0</v>
      </c>
      <c r="E433" s="22"/>
      <c r="F433" s="22"/>
    </row>
    <row r="434" spans="1:6" ht="16.5" customHeight="1">
      <c r="A434" s="24" t="s">
        <v>283</v>
      </c>
      <c r="B434" s="25"/>
      <c r="C434" s="21"/>
      <c r="D434" s="21">
        <v>0</v>
      </c>
      <c r="E434" s="22"/>
      <c r="F434" s="22"/>
    </row>
    <row r="435" spans="1:6" ht="16.5" customHeight="1">
      <c r="A435" s="23" t="s">
        <v>284</v>
      </c>
      <c r="B435" s="21">
        <f>SUM(B436:B438)</f>
        <v>48</v>
      </c>
      <c r="C435" s="21">
        <f>SUM(C436:C438)</f>
        <v>45</v>
      </c>
      <c r="D435" s="21">
        <f>SUM(D436:D438)</f>
        <v>129</v>
      </c>
      <c r="E435" s="22">
        <f>D435/C435*100</f>
        <v>286.6666666666667</v>
      </c>
      <c r="F435" s="22">
        <f t="shared" si="3"/>
        <v>1.6875</v>
      </c>
    </row>
    <row r="436" spans="1:6" ht="16.5" customHeight="1">
      <c r="A436" s="24" t="s">
        <v>285</v>
      </c>
      <c r="B436" s="25">
        <v>48</v>
      </c>
      <c r="C436" s="21">
        <v>40</v>
      </c>
      <c r="D436" s="21">
        <v>119</v>
      </c>
      <c r="E436" s="22">
        <f>D436/C436*100</f>
        <v>297.5</v>
      </c>
      <c r="F436" s="22">
        <f t="shared" si="3"/>
        <v>1.4791666666666667</v>
      </c>
    </row>
    <row r="437" spans="1:6" ht="16.5" customHeight="1">
      <c r="A437" s="24" t="s">
        <v>286</v>
      </c>
      <c r="B437" s="25"/>
      <c r="C437" s="21"/>
      <c r="D437" s="21">
        <v>0</v>
      </c>
      <c r="E437" s="22"/>
      <c r="F437" s="22"/>
    </row>
    <row r="438" spans="1:6" ht="16.5" customHeight="1">
      <c r="A438" s="24" t="s">
        <v>287</v>
      </c>
      <c r="B438" s="25"/>
      <c r="C438" s="21">
        <v>5</v>
      </c>
      <c r="D438" s="21">
        <v>10</v>
      </c>
      <c r="E438" s="22">
        <f>D438/C438*100</f>
        <v>200</v>
      </c>
      <c r="F438" s="22"/>
    </row>
    <row r="439" spans="1:6" ht="16.5" customHeight="1">
      <c r="A439" s="23" t="s">
        <v>288</v>
      </c>
      <c r="B439" s="21">
        <f>SUM(B440:B444)</f>
        <v>373</v>
      </c>
      <c r="C439" s="21">
        <f>SUM(C440:C444)</f>
        <v>343</v>
      </c>
      <c r="D439" s="21">
        <f>SUM(D440:D444)</f>
        <v>328</v>
      </c>
      <c r="E439" s="22">
        <f>D439/C439*100</f>
        <v>95.6268221574344</v>
      </c>
      <c r="F439" s="22">
        <f t="shared" si="3"/>
        <v>-0.12064343163538874</v>
      </c>
    </row>
    <row r="440" spans="1:6" ht="16.5" customHeight="1">
      <c r="A440" s="24" t="s">
        <v>289</v>
      </c>
      <c r="B440" s="21">
        <v>163</v>
      </c>
      <c r="C440" s="21">
        <v>130</v>
      </c>
      <c r="D440" s="21">
        <v>126</v>
      </c>
      <c r="E440" s="22">
        <f>D440/C440*100</f>
        <v>96.92307692307692</v>
      </c>
      <c r="F440" s="22">
        <f t="shared" si="3"/>
        <v>-0.22699386503067484</v>
      </c>
    </row>
    <row r="441" spans="1:6" ht="16.5" customHeight="1">
      <c r="A441" s="24" t="s">
        <v>290</v>
      </c>
      <c r="B441" s="21">
        <v>176</v>
      </c>
      <c r="C441" s="21">
        <v>211</v>
      </c>
      <c r="D441" s="21">
        <v>191</v>
      </c>
      <c r="E441" s="22">
        <f>D441/C441*100</f>
        <v>90.52132701421802</v>
      </c>
      <c r="F441" s="22">
        <f t="shared" si="3"/>
        <v>0.08522727272727272</v>
      </c>
    </row>
    <row r="442" spans="1:6" ht="16.5" customHeight="1">
      <c r="A442" s="24" t="s">
        <v>291</v>
      </c>
      <c r="B442" s="21">
        <v>34</v>
      </c>
      <c r="C442" s="21">
        <v>0</v>
      </c>
      <c r="D442" s="21">
        <v>11</v>
      </c>
      <c r="E442" s="22"/>
      <c r="F442" s="22">
        <f t="shared" si="3"/>
        <v>-0.6764705882352942</v>
      </c>
    </row>
    <row r="443" spans="1:6" ht="16.5" customHeight="1">
      <c r="A443" s="24" t="s">
        <v>292</v>
      </c>
      <c r="B443" s="25"/>
      <c r="C443" s="21">
        <v>0</v>
      </c>
      <c r="D443" s="21">
        <v>0</v>
      </c>
      <c r="E443" s="22"/>
      <c r="F443" s="22"/>
    </row>
    <row r="444" spans="1:6" ht="16.5" customHeight="1">
      <c r="A444" s="24" t="s">
        <v>293</v>
      </c>
      <c r="B444" s="25"/>
      <c r="C444" s="21">
        <v>2</v>
      </c>
      <c r="D444" s="21">
        <v>0</v>
      </c>
      <c r="E444" s="22">
        <f>D444/C444*100</f>
        <v>0</v>
      </c>
      <c r="F444" s="22"/>
    </row>
    <row r="445" spans="1:6" ht="16.5" customHeight="1">
      <c r="A445" s="23" t="s">
        <v>294</v>
      </c>
      <c r="B445" s="21">
        <f>SUM(B446:B451)</f>
        <v>1471</v>
      </c>
      <c r="C445" s="21">
        <f>SUM(C446:C451)</f>
        <v>679</v>
      </c>
      <c r="D445" s="21">
        <f>SUM(D446:D451)</f>
        <v>1303</v>
      </c>
      <c r="E445" s="22">
        <f>D445/C445*100</f>
        <v>191.899852724595</v>
      </c>
      <c r="F445" s="22">
        <f t="shared" si="3"/>
        <v>-0.1142080217539089</v>
      </c>
    </row>
    <row r="446" spans="1:6" ht="16.5" customHeight="1">
      <c r="A446" s="24" t="s">
        <v>295</v>
      </c>
      <c r="B446" s="21">
        <v>404</v>
      </c>
      <c r="C446" s="21">
        <v>150</v>
      </c>
      <c r="D446" s="21">
        <v>109</v>
      </c>
      <c r="E446" s="22">
        <f>D446/C446*100</f>
        <v>72.66666666666667</v>
      </c>
      <c r="F446" s="22">
        <f t="shared" si="3"/>
        <v>-0.7301980198019802</v>
      </c>
    </row>
    <row r="447" spans="1:6" ht="16.5" customHeight="1">
      <c r="A447" s="24" t="s">
        <v>296</v>
      </c>
      <c r="B447" s="21">
        <v>118</v>
      </c>
      <c r="C447" s="21">
        <v>380</v>
      </c>
      <c r="D447" s="21">
        <v>31</v>
      </c>
      <c r="E447" s="22">
        <f>D447/C447*100</f>
        <v>8.157894736842106</v>
      </c>
      <c r="F447" s="22">
        <f t="shared" si="3"/>
        <v>-0.7372881355932204</v>
      </c>
    </row>
    <row r="448" spans="1:6" ht="16.5" customHeight="1">
      <c r="A448" s="24" t="s">
        <v>297</v>
      </c>
      <c r="B448" s="21">
        <v>270</v>
      </c>
      <c r="C448" s="21">
        <v>149</v>
      </c>
      <c r="D448" s="21">
        <v>701</v>
      </c>
      <c r="E448" s="22">
        <f>D448/C448*100</f>
        <v>470.4697986577181</v>
      </c>
      <c r="F448" s="22">
        <f t="shared" si="3"/>
        <v>1.5962962962962963</v>
      </c>
    </row>
    <row r="449" spans="1:6" ht="16.5" customHeight="1">
      <c r="A449" s="24" t="s">
        <v>298</v>
      </c>
      <c r="B449" s="21">
        <v>26</v>
      </c>
      <c r="C449" s="21">
        <v>0</v>
      </c>
      <c r="D449" s="21">
        <v>11</v>
      </c>
      <c r="E449" s="22"/>
      <c r="F449" s="22">
        <f t="shared" si="3"/>
        <v>-0.5769230769230769</v>
      </c>
    </row>
    <row r="450" spans="1:6" ht="16.5" customHeight="1">
      <c r="A450" s="24" t="s">
        <v>299</v>
      </c>
      <c r="B450" s="21">
        <v>157</v>
      </c>
      <c r="C450" s="21">
        <v>0</v>
      </c>
      <c r="D450" s="21">
        <v>77</v>
      </c>
      <c r="E450" s="22"/>
      <c r="F450" s="22">
        <f t="shared" si="3"/>
        <v>-0.5095541401273885</v>
      </c>
    </row>
    <row r="451" spans="1:6" ht="16.5" customHeight="1">
      <c r="A451" s="24" t="s">
        <v>300</v>
      </c>
      <c r="B451" s="21">
        <v>496</v>
      </c>
      <c r="C451" s="21"/>
      <c r="D451" s="21">
        <v>374</v>
      </c>
      <c r="E451" s="22"/>
      <c r="F451" s="22">
        <f t="shared" si="3"/>
        <v>-0.24596774193548387</v>
      </c>
    </row>
    <row r="452" spans="1:6" ht="16.5" customHeight="1">
      <c r="A452" s="23" t="s">
        <v>301</v>
      </c>
      <c r="B452" s="21">
        <f>B453</f>
        <v>555</v>
      </c>
      <c r="C452" s="21">
        <f>C453</f>
        <v>0</v>
      </c>
      <c r="D452" s="21">
        <f>D453</f>
        <v>24</v>
      </c>
      <c r="E452" s="22"/>
      <c r="F452" s="22">
        <f t="shared" si="3"/>
        <v>-0.9567567567567568</v>
      </c>
    </row>
    <row r="453" spans="1:6" ht="16.5" customHeight="1">
      <c r="A453" s="24" t="s">
        <v>302</v>
      </c>
      <c r="B453" s="25">
        <v>555</v>
      </c>
      <c r="C453" s="21"/>
      <c r="D453" s="21">
        <v>24</v>
      </c>
      <c r="E453" s="22"/>
      <c r="F453" s="22">
        <f t="shared" si="3"/>
        <v>-0.9567567567567568</v>
      </c>
    </row>
    <row r="454" spans="1:6" ht="16.5" customHeight="1">
      <c r="A454" s="23" t="s">
        <v>303</v>
      </c>
      <c r="B454" s="21">
        <f>SUM(B455,B460,B468,B474,B478,B483,B488,B495,B499,B503)</f>
        <v>8808</v>
      </c>
      <c r="C454" s="21">
        <f>SUM(C455,C460,C468,C474,C478,C483,C488,C495,C499,C503)</f>
        <v>3641</v>
      </c>
      <c r="D454" s="21">
        <f>SUM(D455,D460,D468,D474,D478,D483,D488,D495,D499,D503)</f>
        <v>12272</v>
      </c>
      <c r="E454" s="22">
        <f>D454/C454*100</f>
        <v>337.0502609173304</v>
      </c>
      <c r="F454" s="22">
        <f>(D454-B454)/B454</f>
        <v>0.3932788374205268</v>
      </c>
    </row>
    <row r="455" spans="1:6" ht="16.5" customHeight="1">
      <c r="A455" s="23" t="s">
        <v>304</v>
      </c>
      <c r="B455" s="21">
        <f>SUM(B456:B459)</f>
        <v>74</v>
      </c>
      <c r="C455" s="21">
        <f>SUM(C456:C459)</f>
        <v>260</v>
      </c>
      <c r="D455" s="21">
        <f>SUM(D456:D459)</f>
        <v>54</v>
      </c>
      <c r="E455" s="22">
        <f>D455/C455*100</f>
        <v>20.76923076923077</v>
      </c>
      <c r="F455" s="22">
        <f>(D455-B455)/B455</f>
        <v>-0.2702702702702703</v>
      </c>
    </row>
    <row r="456" spans="1:6" ht="16.5" customHeight="1">
      <c r="A456" s="24" t="s">
        <v>12</v>
      </c>
      <c r="B456" s="21">
        <v>68</v>
      </c>
      <c r="C456" s="21">
        <v>160</v>
      </c>
      <c r="D456" s="21">
        <v>44</v>
      </c>
      <c r="E456" s="22">
        <f>D456/C456*100</f>
        <v>27.500000000000004</v>
      </c>
      <c r="F456" s="22">
        <f>(D456-B456)/B456</f>
        <v>-0.35294117647058826</v>
      </c>
    </row>
    <row r="457" spans="1:6" ht="16.5" customHeight="1">
      <c r="A457" s="24" t="s">
        <v>13</v>
      </c>
      <c r="B457" s="21">
        <v>5</v>
      </c>
      <c r="C457" s="21">
        <v>50</v>
      </c>
      <c r="D457" s="21">
        <v>9</v>
      </c>
      <c r="E457" s="22">
        <f>D457/C457*100</f>
        <v>18</v>
      </c>
      <c r="F457" s="22">
        <f>(D457-B457)/B457</f>
        <v>0.8</v>
      </c>
    </row>
    <row r="458" spans="1:6" ht="16.5" customHeight="1">
      <c r="A458" s="24" t="s">
        <v>14</v>
      </c>
      <c r="B458" s="21">
        <v>0</v>
      </c>
      <c r="C458" s="21">
        <v>0</v>
      </c>
      <c r="D458" s="21">
        <v>0</v>
      </c>
      <c r="E458" s="22"/>
      <c r="F458" s="22"/>
    </row>
    <row r="459" spans="1:6" ht="16.5" customHeight="1">
      <c r="A459" s="24" t="s">
        <v>305</v>
      </c>
      <c r="B459" s="21">
        <v>1</v>
      </c>
      <c r="C459" s="21">
        <v>50</v>
      </c>
      <c r="D459" s="21">
        <v>1</v>
      </c>
      <c r="E459" s="22">
        <f>D459/C459*100</f>
        <v>2</v>
      </c>
      <c r="F459" s="22">
        <f>(D459-B459)/B459</f>
        <v>0</v>
      </c>
    </row>
    <row r="460" spans="1:6" ht="16.5" customHeight="1">
      <c r="A460" s="23" t="s">
        <v>306</v>
      </c>
      <c r="B460" s="21">
        <f>SUM(B461:B467)</f>
        <v>0</v>
      </c>
      <c r="C460" s="21">
        <f>SUM(C461:C467)</f>
        <v>0</v>
      </c>
      <c r="D460" s="21">
        <f>SUM(D461:D467)</f>
        <v>0</v>
      </c>
      <c r="E460" s="22"/>
      <c r="F460" s="22"/>
    </row>
    <row r="461" spans="1:6" ht="16.5" customHeight="1">
      <c r="A461" s="24" t="s">
        <v>307</v>
      </c>
      <c r="B461" s="25"/>
      <c r="C461" s="21"/>
      <c r="D461" s="21">
        <v>0</v>
      </c>
      <c r="E461" s="22"/>
      <c r="F461" s="22"/>
    </row>
    <row r="462" spans="1:6" ht="16.5" customHeight="1">
      <c r="A462" s="24" t="s">
        <v>308</v>
      </c>
      <c r="B462" s="25"/>
      <c r="C462" s="21"/>
      <c r="D462" s="21">
        <v>0</v>
      </c>
      <c r="E462" s="22"/>
      <c r="F462" s="22"/>
    </row>
    <row r="463" spans="1:6" ht="16.5" customHeight="1">
      <c r="A463" s="24" t="s">
        <v>309</v>
      </c>
      <c r="B463" s="25"/>
      <c r="C463" s="21"/>
      <c r="D463" s="21">
        <v>0</v>
      </c>
      <c r="E463" s="22"/>
      <c r="F463" s="22"/>
    </row>
    <row r="464" spans="1:6" ht="16.5" customHeight="1">
      <c r="A464" s="24" t="s">
        <v>310</v>
      </c>
      <c r="B464" s="25"/>
      <c r="C464" s="21"/>
      <c r="D464" s="21">
        <v>0</v>
      </c>
      <c r="E464" s="22"/>
      <c r="F464" s="22"/>
    </row>
    <row r="465" spans="1:6" ht="16.5" customHeight="1">
      <c r="A465" s="24" t="s">
        <v>311</v>
      </c>
      <c r="B465" s="25"/>
      <c r="C465" s="21"/>
      <c r="D465" s="21">
        <v>0</v>
      </c>
      <c r="E465" s="22"/>
      <c r="F465" s="22"/>
    </row>
    <row r="466" spans="1:6" ht="16.5" customHeight="1">
      <c r="A466" s="24" t="s">
        <v>312</v>
      </c>
      <c r="B466" s="25"/>
      <c r="C466" s="21"/>
      <c r="D466" s="21">
        <v>0</v>
      </c>
      <c r="E466" s="22"/>
      <c r="F466" s="22"/>
    </row>
    <row r="467" spans="1:6" ht="16.5" customHeight="1">
      <c r="A467" s="24" t="s">
        <v>313</v>
      </c>
      <c r="B467" s="25"/>
      <c r="C467" s="21"/>
      <c r="D467" s="21">
        <v>0</v>
      </c>
      <c r="E467" s="22"/>
      <c r="F467" s="22"/>
    </row>
    <row r="468" spans="1:6" ht="16.5" customHeight="1">
      <c r="A468" s="23" t="s">
        <v>314</v>
      </c>
      <c r="B468" s="21">
        <f>SUM(B469:B473)</f>
        <v>0</v>
      </c>
      <c r="C468" s="21">
        <f>SUM(C469:C473)</f>
        <v>10</v>
      </c>
      <c r="D468" s="21">
        <f>SUM(D469:D473)</f>
        <v>0</v>
      </c>
      <c r="E468" s="22">
        <f>D468/C468*100</f>
        <v>0</v>
      </c>
      <c r="F468" s="22"/>
    </row>
    <row r="469" spans="1:6" ht="16.5" customHeight="1">
      <c r="A469" s="24" t="s">
        <v>307</v>
      </c>
      <c r="B469" s="25"/>
      <c r="C469" s="21"/>
      <c r="D469" s="21">
        <v>0</v>
      </c>
      <c r="E469" s="22"/>
      <c r="F469" s="22"/>
    </row>
    <row r="470" spans="1:6" ht="16.5" customHeight="1">
      <c r="A470" s="24" t="s">
        <v>315</v>
      </c>
      <c r="B470" s="25"/>
      <c r="C470" s="21"/>
      <c r="D470" s="21">
        <v>0</v>
      </c>
      <c r="E470" s="22"/>
      <c r="F470" s="22"/>
    </row>
    <row r="471" spans="1:6" ht="16.5" customHeight="1">
      <c r="A471" s="24" t="s">
        <v>316</v>
      </c>
      <c r="B471" s="25"/>
      <c r="C471" s="21"/>
      <c r="D471" s="21">
        <v>0</v>
      </c>
      <c r="E471" s="22"/>
      <c r="F471" s="22"/>
    </row>
    <row r="472" spans="1:6" ht="16.5" customHeight="1">
      <c r="A472" s="24" t="s">
        <v>317</v>
      </c>
      <c r="B472" s="25"/>
      <c r="C472" s="21"/>
      <c r="D472" s="21">
        <v>0</v>
      </c>
      <c r="E472" s="22"/>
      <c r="F472" s="22"/>
    </row>
    <row r="473" spans="1:6" ht="16.5" customHeight="1">
      <c r="A473" s="24" t="s">
        <v>318</v>
      </c>
      <c r="B473" s="25"/>
      <c r="C473" s="21">
        <v>10</v>
      </c>
      <c r="D473" s="21">
        <v>0</v>
      </c>
      <c r="E473" s="22">
        <f>D473/C473*100</f>
        <v>0</v>
      </c>
      <c r="F473" s="22"/>
    </row>
    <row r="474" spans="1:6" ht="16.5" customHeight="1">
      <c r="A474" s="23" t="s">
        <v>319</v>
      </c>
      <c r="B474" s="21">
        <f>SUM(B475:B477)</f>
        <v>7891</v>
      </c>
      <c r="C474" s="21">
        <f>SUM(C475:C477)</f>
        <v>2854</v>
      </c>
      <c r="D474" s="21">
        <f>SUM(D475:D477)</f>
        <v>11934</v>
      </c>
      <c r="E474" s="22">
        <f>D474/C474*100</f>
        <v>418.1499649614576</v>
      </c>
      <c r="F474" s="22">
        <f>(D474-B474)/B474</f>
        <v>0.5123558484349259</v>
      </c>
    </row>
    <row r="475" spans="1:6" ht="16.5" customHeight="1">
      <c r="A475" s="24" t="s">
        <v>307</v>
      </c>
      <c r="B475" s="25"/>
      <c r="C475" s="21">
        <v>90</v>
      </c>
      <c r="D475" s="21">
        <v>0</v>
      </c>
      <c r="E475" s="22">
        <f>D475/C475*100</f>
        <v>0</v>
      </c>
      <c r="F475" s="22"/>
    </row>
    <row r="476" spans="1:6" ht="16.5" customHeight="1">
      <c r="A476" s="24" t="s">
        <v>320</v>
      </c>
      <c r="B476" s="25">
        <v>55</v>
      </c>
      <c r="C476" s="21">
        <v>55</v>
      </c>
      <c r="D476" s="21">
        <v>89</v>
      </c>
      <c r="E476" s="22">
        <f>D476/C476*100</f>
        <v>161.8181818181818</v>
      </c>
      <c r="F476" s="22">
        <f>(D476-B476)/B476</f>
        <v>0.6181818181818182</v>
      </c>
    </row>
    <row r="477" spans="1:6" ht="16.5" customHeight="1">
      <c r="A477" s="24" t="s">
        <v>321</v>
      </c>
      <c r="B477" s="25">
        <v>7836</v>
      </c>
      <c r="C477" s="21">
        <v>2709</v>
      </c>
      <c r="D477" s="21">
        <v>11845</v>
      </c>
      <c r="E477" s="22">
        <f>D477/C477*100</f>
        <v>437.2462163159837</v>
      </c>
      <c r="F477" s="22">
        <f>(D477-B477)/B477</f>
        <v>0.5116130678917815</v>
      </c>
    </row>
    <row r="478" spans="1:6" ht="16.5" customHeight="1">
      <c r="A478" s="23" t="s">
        <v>322</v>
      </c>
      <c r="B478" s="21">
        <f>SUM(B479:B482)</f>
        <v>30</v>
      </c>
      <c r="C478" s="21">
        <f>SUM(C479:C482)</f>
        <v>0</v>
      </c>
      <c r="D478" s="21">
        <f>SUM(D479:D482)</f>
        <v>50</v>
      </c>
      <c r="E478" s="22"/>
      <c r="F478" s="22">
        <f>(D478-B478)/B478</f>
        <v>0.6666666666666666</v>
      </c>
    </row>
    <row r="479" spans="1:6" ht="16.5" customHeight="1">
      <c r="A479" s="24" t="s">
        <v>307</v>
      </c>
      <c r="B479" s="25"/>
      <c r="C479" s="21"/>
      <c r="D479" s="21">
        <v>0</v>
      </c>
      <c r="E479" s="22"/>
      <c r="F479" s="22"/>
    </row>
    <row r="480" spans="1:6" ht="16.5" customHeight="1">
      <c r="A480" s="24" t="s">
        <v>323</v>
      </c>
      <c r="B480" s="21">
        <v>30</v>
      </c>
      <c r="C480" s="21"/>
      <c r="D480" s="21">
        <v>30</v>
      </c>
      <c r="E480" s="22"/>
      <c r="F480" s="22">
        <f>(D480-B480)/B480</f>
        <v>0</v>
      </c>
    </row>
    <row r="481" spans="1:6" ht="16.5" customHeight="1">
      <c r="A481" s="24" t="s">
        <v>324</v>
      </c>
      <c r="B481" s="25"/>
      <c r="C481" s="21"/>
      <c r="D481" s="21">
        <v>0</v>
      </c>
      <c r="E481" s="22"/>
      <c r="F481" s="22"/>
    </row>
    <row r="482" spans="1:6" ht="16.5" customHeight="1">
      <c r="A482" s="24" t="s">
        <v>325</v>
      </c>
      <c r="B482" s="25"/>
      <c r="C482" s="21"/>
      <c r="D482" s="21">
        <v>20</v>
      </c>
      <c r="E482" s="22"/>
      <c r="F482" s="22"/>
    </row>
    <row r="483" spans="1:6" ht="16.5" customHeight="1">
      <c r="A483" s="23" t="s">
        <v>326</v>
      </c>
      <c r="B483" s="21">
        <f>SUM(B484:B487)</f>
        <v>93</v>
      </c>
      <c r="C483" s="21">
        <f>SUM(C484:C487)</f>
        <v>140</v>
      </c>
      <c r="D483" s="21">
        <f>SUM(D484:D487)</f>
        <v>107</v>
      </c>
      <c r="E483" s="22">
        <f>D483/C483*100</f>
        <v>76.42857142857142</v>
      </c>
      <c r="F483" s="22">
        <f>(D483-B483)/B483</f>
        <v>0.15053763440860216</v>
      </c>
    </row>
    <row r="484" spans="1:6" ht="16.5" customHeight="1">
      <c r="A484" s="24" t="s">
        <v>327</v>
      </c>
      <c r="B484" s="25"/>
      <c r="C484" s="21"/>
      <c r="D484" s="21">
        <v>0</v>
      </c>
      <c r="E484" s="22"/>
      <c r="F484" s="22"/>
    </row>
    <row r="485" spans="1:6" ht="16.5" customHeight="1">
      <c r="A485" s="24" t="s">
        <v>328</v>
      </c>
      <c r="B485" s="25">
        <v>8</v>
      </c>
      <c r="C485" s="21"/>
      <c r="D485" s="21">
        <v>0</v>
      </c>
      <c r="E485" s="22"/>
      <c r="F485" s="22">
        <f>(D485-B485)/B485</f>
        <v>-1</v>
      </c>
    </row>
    <row r="486" spans="1:6" ht="16.5" customHeight="1">
      <c r="A486" s="24" t="s">
        <v>329</v>
      </c>
      <c r="B486" s="25"/>
      <c r="C486" s="21"/>
      <c r="D486" s="21">
        <v>0</v>
      </c>
      <c r="E486" s="22"/>
      <c r="F486" s="22"/>
    </row>
    <row r="487" spans="1:6" ht="16.5" customHeight="1">
      <c r="A487" s="24" t="s">
        <v>330</v>
      </c>
      <c r="B487" s="25">
        <v>85</v>
      </c>
      <c r="C487" s="21">
        <v>140</v>
      </c>
      <c r="D487" s="21">
        <v>107</v>
      </c>
      <c r="E487" s="22">
        <f>D487/C487*100</f>
        <v>76.42857142857142</v>
      </c>
      <c r="F487" s="22">
        <f>(D487-B487)/B487</f>
        <v>0.25882352941176473</v>
      </c>
    </row>
    <row r="488" spans="1:6" ht="16.5" customHeight="1">
      <c r="A488" s="23" t="s">
        <v>331</v>
      </c>
      <c r="B488" s="21">
        <f>SUM(B489:B494)</f>
        <v>180</v>
      </c>
      <c r="C488" s="21">
        <f>SUM(C489:C494)</f>
        <v>46</v>
      </c>
      <c r="D488" s="21">
        <f>SUM(D489:D494)</f>
        <v>65</v>
      </c>
      <c r="E488" s="22">
        <f>D488/C488*100</f>
        <v>141.30434782608697</v>
      </c>
      <c r="F488" s="22">
        <f>(D488-B488)/B488</f>
        <v>-0.6388888888888888</v>
      </c>
    </row>
    <row r="489" spans="1:6" ht="16.5" customHeight="1">
      <c r="A489" s="24" t="s">
        <v>307</v>
      </c>
      <c r="B489" s="25">
        <v>35</v>
      </c>
      <c r="C489" s="21">
        <v>35</v>
      </c>
      <c r="D489" s="21">
        <v>29</v>
      </c>
      <c r="E489" s="22">
        <f>D489/C489*100</f>
        <v>82.85714285714286</v>
      </c>
      <c r="F489" s="22">
        <f>(D489-B489)/B489</f>
        <v>-0.17142857142857143</v>
      </c>
    </row>
    <row r="490" spans="1:6" ht="16.5" customHeight="1">
      <c r="A490" s="24" t="s">
        <v>332</v>
      </c>
      <c r="B490" s="25">
        <v>63</v>
      </c>
      <c r="C490" s="21">
        <v>5</v>
      </c>
      <c r="D490" s="21">
        <v>35</v>
      </c>
      <c r="E490" s="22">
        <f>D490/C490*100</f>
        <v>700</v>
      </c>
      <c r="F490" s="22">
        <f>(D490-B490)/B490</f>
        <v>-0.4444444444444444</v>
      </c>
    </row>
    <row r="491" spans="1:6" ht="16.5" customHeight="1">
      <c r="A491" s="24" t="s">
        <v>333</v>
      </c>
      <c r="B491" s="25"/>
      <c r="C491" s="21">
        <v>0</v>
      </c>
      <c r="D491" s="21">
        <v>0</v>
      </c>
      <c r="E491" s="22"/>
      <c r="F491" s="22"/>
    </row>
    <row r="492" spans="1:6" ht="16.5" customHeight="1">
      <c r="A492" s="24" t="s">
        <v>334</v>
      </c>
      <c r="B492" s="25">
        <v>82</v>
      </c>
      <c r="C492" s="21">
        <v>0</v>
      </c>
      <c r="D492" s="21">
        <v>0</v>
      </c>
      <c r="E492" s="22"/>
      <c r="F492" s="22">
        <f>(D492-B492)/B492</f>
        <v>-1</v>
      </c>
    </row>
    <row r="493" spans="1:6" ht="16.5" customHeight="1">
      <c r="A493" s="24" t="s">
        <v>335</v>
      </c>
      <c r="B493" s="25"/>
      <c r="C493" s="21">
        <v>0</v>
      </c>
      <c r="D493" s="21">
        <v>1</v>
      </c>
      <c r="E493" s="22"/>
      <c r="F493" s="22"/>
    </row>
    <row r="494" spans="1:6" ht="16.5" customHeight="1">
      <c r="A494" s="24" t="s">
        <v>336</v>
      </c>
      <c r="B494" s="25"/>
      <c r="C494" s="21">
        <v>6</v>
      </c>
      <c r="D494" s="21">
        <v>0</v>
      </c>
      <c r="E494" s="22">
        <f>D494/C494*100</f>
        <v>0</v>
      </c>
      <c r="F494" s="22"/>
    </row>
    <row r="495" spans="1:6" ht="16.5" customHeight="1">
      <c r="A495" s="23" t="s">
        <v>337</v>
      </c>
      <c r="B495" s="21">
        <f>SUM(B496:B498)</f>
        <v>0</v>
      </c>
      <c r="C495" s="21">
        <f>SUM(C496:C498)</f>
        <v>0</v>
      </c>
      <c r="D495" s="21">
        <f>SUM(D496:D498)</f>
        <v>0</v>
      </c>
      <c r="E495" s="22"/>
      <c r="F495" s="22"/>
    </row>
    <row r="496" spans="1:6" ht="16.5" customHeight="1">
      <c r="A496" s="24" t="s">
        <v>338</v>
      </c>
      <c r="B496" s="25"/>
      <c r="C496" s="21"/>
      <c r="D496" s="21">
        <v>0</v>
      </c>
      <c r="E496" s="22"/>
      <c r="F496" s="22"/>
    </row>
    <row r="497" spans="1:6" ht="16.5" customHeight="1">
      <c r="A497" s="24" t="s">
        <v>339</v>
      </c>
      <c r="B497" s="25"/>
      <c r="C497" s="21"/>
      <c r="D497" s="21">
        <v>0</v>
      </c>
      <c r="E497" s="22"/>
      <c r="F497" s="22"/>
    </row>
    <row r="498" spans="1:6" ht="16.5" customHeight="1">
      <c r="A498" s="24" t="s">
        <v>340</v>
      </c>
      <c r="B498" s="25"/>
      <c r="C498" s="21"/>
      <c r="D498" s="21">
        <v>0</v>
      </c>
      <c r="E498" s="22"/>
      <c r="F498" s="22"/>
    </row>
    <row r="499" spans="1:6" ht="16.5" customHeight="1">
      <c r="A499" s="23" t="s">
        <v>341</v>
      </c>
      <c r="B499" s="21">
        <f>SUM(B500:B502)</f>
        <v>0</v>
      </c>
      <c r="C499" s="21">
        <f>SUM(C500:C502)</f>
        <v>0</v>
      </c>
      <c r="D499" s="21">
        <f>SUM(D500:D502)</f>
        <v>0</v>
      </c>
      <c r="E499" s="22"/>
      <c r="F499" s="22"/>
    </row>
    <row r="500" spans="1:6" ht="16.5" customHeight="1">
      <c r="A500" s="24" t="s">
        <v>342</v>
      </c>
      <c r="B500" s="25"/>
      <c r="C500" s="21"/>
      <c r="D500" s="21">
        <v>0</v>
      </c>
      <c r="E500" s="22"/>
      <c r="F500" s="22"/>
    </row>
    <row r="501" spans="1:6" ht="16.5" customHeight="1">
      <c r="A501" s="24" t="s">
        <v>343</v>
      </c>
      <c r="B501" s="25"/>
      <c r="C501" s="21"/>
      <c r="D501" s="21">
        <v>0</v>
      </c>
      <c r="E501" s="22"/>
      <c r="F501" s="22"/>
    </row>
    <row r="502" spans="1:6" ht="16.5" customHeight="1">
      <c r="A502" s="24" t="s">
        <v>344</v>
      </c>
      <c r="B502" s="25"/>
      <c r="C502" s="21"/>
      <c r="D502" s="21">
        <v>0</v>
      </c>
      <c r="E502" s="22"/>
      <c r="F502" s="22"/>
    </row>
    <row r="503" spans="1:6" ht="16.5" customHeight="1">
      <c r="A503" s="23" t="s">
        <v>345</v>
      </c>
      <c r="B503" s="21">
        <f>SUM(B504:B507)</f>
        <v>540</v>
      </c>
      <c r="C503" s="21">
        <f>SUM(C504:C507)</f>
        <v>331</v>
      </c>
      <c r="D503" s="21">
        <f>SUM(D504:D507)</f>
        <v>62</v>
      </c>
      <c r="E503" s="22">
        <f>D503/C503*100</f>
        <v>18.731117824773413</v>
      </c>
      <c r="F503" s="22">
        <f>(D503-B503)/B503</f>
        <v>-0.8851851851851852</v>
      </c>
    </row>
    <row r="504" spans="1:6" ht="16.5" customHeight="1">
      <c r="A504" s="24" t="s">
        <v>346</v>
      </c>
      <c r="B504" s="25">
        <v>100</v>
      </c>
      <c r="C504" s="21">
        <v>1</v>
      </c>
      <c r="D504" s="21">
        <v>0</v>
      </c>
      <c r="E504" s="22">
        <f>D504/C504*100</f>
        <v>0</v>
      </c>
      <c r="F504" s="22">
        <f>(D504-B504)/B504</f>
        <v>-1</v>
      </c>
    </row>
    <row r="505" spans="1:6" ht="16.5" customHeight="1">
      <c r="A505" s="24" t="s">
        <v>347</v>
      </c>
      <c r="B505" s="25">
        <v>0</v>
      </c>
      <c r="C505" s="21">
        <v>0</v>
      </c>
      <c r="D505" s="21">
        <v>0</v>
      </c>
      <c r="E505" s="22"/>
      <c r="F505" s="22"/>
    </row>
    <row r="506" spans="1:6" ht="16.5" customHeight="1">
      <c r="A506" s="24" t="s">
        <v>348</v>
      </c>
      <c r="B506" s="25">
        <v>0</v>
      </c>
      <c r="C506" s="21">
        <v>0</v>
      </c>
      <c r="D506" s="21">
        <v>0</v>
      </c>
      <c r="E506" s="22"/>
      <c r="F506" s="22"/>
    </row>
    <row r="507" spans="1:6" ht="16.5" customHeight="1">
      <c r="A507" s="24" t="s">
        <v>349</v>
      </c>
      <c r="B507" s="25">
        <v>440</v>
      </c>
      <c r="C507" s="21">
        <v>330</v>
      </c>
      <c r="D507" s="21">
        <v>62</v>
      </c>
      <c r="E507" s="22">
        <f>D507/C507*100</f>
        <v>18.787878787878785</v>
      </c>
      <c r="F507" s="22">
        <f>(D507-B507)/B507</f>
        <v>-0.8590909090909091</v>
      </c>
    </row>
    <row r="508" spans="1:6" ht="16.5" customHeight="1">
      <c r="A508" s="23" t="s">
        <v>350</v>
      </c>
      <c r="B508" s="21">
        <f>SUM(B509,B525,B533,B544,B553,B561)</f>
        <v>569</v>
      </c>
      <c r="C508" s="21">
        <f>SUM(C509,C525,C533,C544,C553,C561)</f>
        <v>1748</v>
      </c>
      <c r="D508" s="21">
        <f>SUM(D509,D525,D533,D544,D553,D561)</f>
        <v>6207</v>
      </c>
      <c r="E508" s="22">
        <f>D508/C508*100</f>
        <v>355.091533180778</v>
      </c>
      <c r="F508" s="22">
        <f>(D508-B508)/B508</f>
        <v>9.908611599297013</v>
      </c>
    </row>
    <row r="509" spans="1:6" ht="16.5" customHeight="1">
      <c r="A509" s="23" t="s">
        <v>351</v>
      </c>
      <c r="B509" s="21">
        <f>SUM(B510:B524)</f>
        <v>331</v>
      </c>
      <c r="C509" s="21">
        <f>SUM(C510:C524)</f>
        <v>696</v>
      </c>
      <c r="D509" s="21">
        <f>SUM(D510:D524)</f>
        <v>4078</v>
      </c>
      <c r="E509" s="22">
        <f>D509/C509*100</f>
        <v>585.9195402298851</v>
      </c>
      <c r="F509" s="22">
        <f>(D509-B509)/B509</f>
        <v>11.3202416918429</v>
      </c>
    </row>
    <row r="510" spans="1:6" ht="16.5" customHeight="1">
      <c r="A510" s="24" t="s">
        <v>12</v>
      </c>
      <c r="B510" s="21">
        <v>145</v>
      </c>
      <c r="C510" s="21">
        <v>225</v>
      </c>
      <c r="D510" s="21">
        <v>178</v>
      </c>
      <c r="E510" s="22">
        <f>D510/C510*100</f>
        <v>79.11111111111111</v>
      </c>
      <c r="F510" s="22">
        <f>(D510-B510)/B510</f>
        <v>0.22758620689655173</v>
      </c>
    </row>
    <row r="511" spans="1:6" ht="16.5" customHeight="1">
      <c r="A511" s="24" t="s">
        <v>13</v>
      </c>
      <c r="B511" s="21">
        <v>86</v>
      </c>
      <c r="C511" s="21">
        <v>50</v>
      </c>
      <c r="D511" s="21">
        <v>232</v>
      </c>
      <c r="E511" s="22">
        <f>D511/C511*100</f>
        <v>463.99999999999994</v>
      </c>
      <c r="F511" s="22">
        <f>(D511-B511)/B511</f>
        <v>1.697674418604651</v>
      </c>
    </row>
    <row r="512" spans="1:6" ht="16.5" customHeight="1">
      <c r="A512" s="24" t="s">
        <v>14</v>
      </c>
      <c r="B512" s="21">
        <v>0</v>
      </c>
      <c r="C512" s="21">
        <v>0</v>
      </c>
      <c r="D512" s="21">
        <v>0</v>
      </c>
      <c r="E512" s="22"/>
      <c r="F512" s="22"/>
    </row>
    <row r="513" spans="1:6" ht="16.5" customHeight="1">
      <c r="A513" s="24" t="s">
        <v>352</v>
      </c>
      <c r="B513" s="21">
        <v>15</v>
      </c>
      <c r="C513" s="21">
        <v>100</v>
      </c>
      <c r="D513" s="21">
        <v>68</v>
      </c>
      <c r="E513" s="22">
        <f>D513/C513*100</f>
        <v>68</v>
      </c>
      <c r="F513" s="22">
        <f>(D513-B513)/B513</f>
        <v>3.533333333333333</v>
      </c>
    </row>
    <row r="514" spans="1:6" ht="16.5" customHeight="1">
      <c r="A514" s="24" t="s">
        <v>353</v>
      </c>
      <c r="B514" s="21">
        <v>12</v>
      </c>
      <c r="C514" s="21">
        <v>20</v>
      </c>
      <c r="D514" s="21">
        <v>104</v>
      </c>
      <c r="E514" s="22">
        <f>D514/C514*100</f>
        <v>520</v>
      </c>
      <c r="F514" s="22">
        <f>(D514-B514)/B514</f>
        <v>7.666666666666667</v>
      </c>
    </row>
    <row r="515" spans="1:6" ht="16.5" customHeight="1">
      <c r="A515" s="24" t="s">
        <v>354</v>
      </c>
      <c r="B515" s="21">
        <v>7</v>
      </c>
      <c r="C515" s="21">
        <v>0</v>
      </c>
      <c r="D515" s="21">
        <v>0</v>
      </c>
      <c r="E515" s="22"/>
      <c r="F515" s="22">
        <f>(D515-B515)/B515</f>
        <v>-1</v>
      </c>
    </row>
    <row r="516" spans="1:6" ht="16.5" customHeight="1">
      <c r="A516" s="24" t="s">
        <v>355</v>
      </c>
      <c r="B516" s="21">
        <v>0</v>
      </c>
      <c r="C516" s="21">
        <v>0</v>
      </c>
      <c r="D516" s="21">
        <v>0</v>
      </c>
      <c r="E516" s="22"/>
      <c r="F516" s="22"/>
    </row>
    <row r="517" spans="1:6" ht="16.5" customHeight="1">
      <c r="A517" s="24" t="s">
        <v>356</v>
      </c>
      <c r="B517" s="21">
        <v>0</v>
      </c>
      <c r="C517" s="21">
        <v>0</v>
      </c>
      <c r="D517" s="21">
        <v>44</v>
      </c>
      <c r="E517" s="22"/>
      <c r="F517" s="22"/>
    </row>
    <row r="518" spans="1:6" ht="16.5" customHeight="1">
      <c r="A518" s="24" t="s">
        <v>357</v>
      </c>
      <c r="B518" s="21">
        <v>29</v>
      </c>
      <c r="C518" s="21">
        <v>301</v>
      </c>
      <c r="D518" s="21">
        <v>353</v>
      </c>
      <c r="E518" s="22">
        <f>D518/C518*100</f>
        <v>117.27574750830566</v>
      </c>
      <c r="F518" s="22">
        <f aca="true" t="shared" si="4" ref="F518:F581">(D518-B518)/B518</f>
        <v>11.172413793103448</v>
      </c>
    </row>
    <row r="519" spans="1:6" ht="16.5" customHeight="1">
      <c r="A519" s="24" t="s">
        <v>358</v>
      </c>
      <c r="B519" s="21">
        <v>9</v>
      </c>
      <c r="C519" s="21">
        <v>0</v>
      </c>
      <c r="D519" s="21">
        <v>50</v>
      </c>
      <c r="E519" s="22"/>
      <c r="F519" s="22">
        <f t="shared" si="4"/>
        <v>4.555555555555555</v>
      </c>
    </row>
    <row r="520" spans="1:6" ht="16.5" customHeight="1">
      <c r="A520" s="24" t="s">
        <v>359</v>
      </c>
      <c r="B520" s="21">
        <v>9</v>
      </c>
      <c r="C520" s="21">
        <v>0</v>
      </c>
      <c r="D520" s="21">
        <v>10</v>
      </c>
      <c r="E520" s="22"/>
      <c r="F520" s="22">
        <f t="shared" si="4"/>
        <v>0.1111111111111111</v>
      </c>
    </row>
    <row r="521" spans="1:6" ht="16.5" customHeight="1">
      <c r="A521" s="24" t="s">
        <v>360</v>
      </c>
      <c r="B521" s="21">
        <v>4</v>
      </c>
      <c r="C521" s="21"/>
      <c r="D521" s="21">
        <v>16</v>
      </c>
      <c r="E521" s="22"/>
      <c r="F521" s="22">
        <f t="shared" si="4"/>
        <v>3</v>
      </c>
    </row>
    <row r="522" spans="1:6" ht="16.5" customHeight="1">
      <c r="A522" s="24" t="s">
        <v>361</v>
      </c>
      <c r="B522" s="21">
        <v>2</v>
      </c>
      <c r="C522" s="21"/>
      <c r="D522" s="21">
        <v>140</v>
      </c>
      <c r="E522" s="22"/>
      <c r="F522" s="22">
        <f t="shared" si="4"/>
        <v>69</v>
      </c>
    </row>
    <row r="523" spans="1:6" ht="16.5" customHeight="1">
      <c r="A523" s="24" t="s">
        <v>362</v>
      </c>
      <c r="B523" s="21">
        <v>7</v>
      </c>
      <c r="C523" s="21"/>
      <c r="D523" s="21">
        <v>2104</v>
      </c>
      <c r="E523" s="22"/>
      <c r="F523" s="22">
        <f t="shared" si="4"/>
        <v>299.57142857142856</v>
      </c>
    </row>
    <row r="524" spans="1:6" ht="16.5" customHeight="1">
      <c r="A524" s="24" t="s">
        <v>363</v>
      </c>
      <c r="B524" s="21">
        <v>6</v>
      </c>
      <c r="C524" s="21"/>
      <c r="D524" s="21">
        <v>779</v>
      </c>
      <c r="E524" s="22"/>
      <c r="F524" s="22">
        <f t="shared" si="4"/>
        <v>128.83333333333334</v>
      </c>
    </row>
    <row r="525" spans="1:6" ht="16.5" customHeight="1">
      <c r="A525" s="23" t="s">
        <v>364</v>
      </c>
      <c r="B525" s="21">
        <f>SUM(B526:B532)</f>
        <v>31</v>
      </c>
      <c r="C525" s="21">
        <f>SUM(C526:C532)</f>
        <v>0</v>
      </c>
      <c r="D525" s="21">
        <f>SUM(D526:D532)</f>
        <v>756</v>
      </c>
      <c r="E525" s="22"/>
      <c r="F525" s="22">
        <f t="shared" si="4"/>
        <v>23.387096774193548</v>
      </c>
    </row>
    <row r="526" spans="1:6" ht="16.5" customHeight="1">
      <c r="A526" s="24" t="s">
        <v>12</v>
      </c>
      <c r="B526" s="21">
        <v>0</v>
      </c>
      <c r="C526" s="21"/>
      <c r="D526" s="21">
        <v>0</v>
      </c>
      <c r="E526" s="22"/>
      <c r="F526" s="22"/>
    </row>
    <row r="527" spans="1:6" ht="16.5" customHeight="1">
      <c r="A527" s="24" t="s">
        <v>13</v>
      </c>
      <c r="B527" s="21">
        <v>0</v>
      </c>
      <c r="C527" s="21"/>
      <c r="D527" s="21">
        <v>0</v>
      </c>
      <c r="E527" s="22"/>
      <c r="F527" s="22"/>
    </row>
    <row r="528" spans="1:6" ht="16.5" customHeight="1">
      <c r="A528" s="24" t="s">
        <v>14</v>
      </c>
      <c r="B528" s="21">
        <v>0</v>
      </c>
      <c r="C528" s="21"/>
      <c r="D528" s="21">
        <v>0</v>
      </c>
      <c r="E528" s="22"/>
      <c r="F528" s="22"/>
    </row>
    <row r="529" spans="1:6" ht="16.5" customHeight="1">
      <c r="A529" s="24" t="s">
        <v>365</v>
      </c>
      <c r="B529" s="21">
        <v>22</v>
      </c>
      <c r="C529" s="21"/>
      <c r="D529" s="21">
        <v>185</v>
      </c>
      <c r="E529" s="22"/>
      <c r="F529" s="22">
        <f t="shared" si="4"/>
        <v>7.409090909090909</v>
      </c>
    </row>
    <row r="530" spans="1:6" ht="16.5" customHeight="1">
      <c r="A530" s="24" t="s">
        <v>366</v>
      </c>
      <c r="B530" s="21">
        <v>9</v>
      </c>
      <c r="C530" s="21"/>
      <c r="D530" s="21">
        <v>548</v>
      </c>
      <c r="E530" s="22"/>
      <c r="F530" s="22">
        <f t="shared" si="4"/>
        <v>59.888888888888886</v>
      </c>
    </row>
    <row r="531" spans="1:6" ht="16.5" customHeight="1">
      <c r="A531" s="24" t="s">
        <v>367</v>
      </c>
      <c r="B531" s="21">
        <v>0</v>
      </c>
      <c r="C531" s="21"/>
      <c r="D531" s="21">
        <v>23</v>
      </c>
      <c r="E531" s="22"/>
      <c r="F531" s="22"/>
    </row>
    <row r="532" spans="1:6" ht="16.5" customHeight="1">
      <c r="A532" s="24" t="s">
        <v>368</v>
      </c>
      <c r="B532" s="21">
        <v>0</v>
      </c>
      <c r="C532" s="21"/>
      <c r="D532" s="21">
        <v>0</v>
      </c>
      <c r="E532" s="22"/>
      <c r="F532" s="22"/>
    </row>
    <row r="533" spans="1:6" ht="16.5" customHeight="1">
      <c r="A533" s="23" t="s">
        <v>369</v>
      </c>
      <c r="B533" s="21">
        <f>SUM(B534:B543)</f>
        <v>112</v>
      </c>
      <c r="C533" s="21">
        <f>SUM(C534:C543)</f>
        <v>281</v>
      </c>
      <c r="D533" s="21">
        <f>SUM(D534:D543)</f>
        <v>488</v>
      </c>
      <c r="E533" s="22">
        <f>D533/C533*100</f>
        <v>173.66548042704625</v>
      </c>
      <c r="F533" s="22">
        <f t="shared" si="4"/>
        <v>3.357142857142857</v>
      </c>
    </row>
    <row r="534" spans="1:6" ht="16.5" customHeight="1">
      <c r="A534" s="24" t="s">
        <v>12</v>
      </c>
      <c r="B534" s="21">
        <v>46</v>
      </c>
      <c r="C534" s="21">
        <v>60</v>
      </c>
      <c r="D534" s="21">
        <v>38</v>
      </c>
      <c r="E534" s="22">
        <f>D534/C534*100</f>
        <v>63.33333333333333</v>
      </c>
      <c r="F534" s="22">
        <f t="shared" si="4"/>
        <v>-0.17391304347826086</v>
      </c>
    </row>
    <row r="535" spans="1:6" ht="16.5" customHeight="1">
      <c r="A535" s="24" t="s">
        <v>13</v>
      </c>
      <c r="B535" s="21">
        <v>25</v>
      </c>
      <c r="C535" s="21">
        <v>18</v>
      </c>
      <c r="D535" s="21">
        <v>0</v>
      </c>
      <c r="E535" s="22">
        <f>D535/C535*100</f>
        <v>0</v>
      </c>
      <c r="F535" s="22">
        <f t="shared" si="4"/>
        <v>-1</v>
      </c>
    </row>
    <row r="536" spans="1:6" ht="16.5" customHeight="1">
      <c r="A536" s="24" t="s">
        <v>14</v>
      </c>
      <c r="B536" s="21">
        <v>0</v>
      </c>
      <c r="C536" s="21">
        <v>0</v>
      </c>
      <c r="D536" s="21">
        <v>0</v>
      </c>
      <c r="E536" s="22"/>
      <c r="F536" s="22"/>
    </row>
    <row r="537" spans="1:6" ht="16.5" customHeight="1">
      <c r="A537" s="24" t="s">
        <v>370</v>
      </c>
      <c r="B537" s="21">
        <v>0</v>
      </c>
      <c r="C537" s="21">
        <v>0</v>
      </c>
      <c r="D537" s="21">
        <v>0</v>
      </c>
      <c r="E537" s="22"/>
      <c r="F537" s="22"/>
    </row>
    <row r="538" spans="1:6" ht="16.5" customHeight="1">
      <c r="A538" s="24" t="s">
        <v>371</v>
      </c>
      <c r="B538" s="21">
        <v>9</v>
      </c>
      <c r="C538" s="21">
        <v>52</v>
      </c>
      <c r="D538" s="21">
        <v>0</v>
      </c>
      <c r="E538" s="22">
        <f>D538/C538*100</f>
        <v>0</v>
      </c>
      <c r="F538" s="22">
        <f t="shared" si="4"/>
        <v>-1</v>
      </c>
    </row>
    <row r="539" spans="1:6" ht="16.5" customHeight="1">
      <c r="A539" s="24" t="s">
        <v>372</v>
      </c>
      <c r="B539" s="21">
        <v>0</v>
      </c>
      <c r="C539" s="21">
        <v>0</v>
      </c>
      <c r="D539" s="21">
        <v>0</v>
      </c>
      <c r="E539" s="22"/>
      <c r="F539" s="22"/>
    </row>
    <row r="540" spans="1:6" ht="16.5" customHeight="1">
      <c r="A540" s="24" t="s">
        <v>373</v>
      </c>
      <c r="B540" s="21">
        <v>28</v>
      </c>
      <c r="C540" s="21">
        <v>85</v>
      </c>
      <c r="D540" s="21">
        <v>430</v>
      </c>
      <c r="E540" s="22">
        <f>D540/C540*100</f>
        <v>505.88235294117646</v>
      </c>
      <c r="F540" s="22">
        <f t="shared" si="4"/>
        <v>14.357142857142858</v>
      </c>
    </row>
    <row r="541" spans="1:6" ht="16.5" customHeight="1">
      <c r="A541" s="24" t="s">
        <v>374</v>
      </c>
      <c r="B541" s="21">
        <v>4</v>
      </c>
      <c r="C541" s="21">
        <v>49</v>
      </c>
      <c r="D541" s="21">
        <v>20</v>
      </c>
      <c r="E541" s="22">
        <f>D541/C541*100</f>
        <v>40.816326530612244</v>
      </c>
      <c r="F541" s="22">
        <f t="shared" si="4"/>
        <v>4</v>
      </c>
    </row>
    <row r="542" spans="1:6" ht="16.5" customHeight="1">
      <c r="A542" s="24" t="s">
        <v>375</v>
      </c>
      <c r="B542" s="21">
        <v>0</v>
      </c>
      <c r="C542" s="21">
        <v>0</v>
      </c>
      <c r="D542" s="21">
        <v>0</v>
      </c>
      <c r="E542" s="22"/>
      <c r="F542" s="22"/>
    </row>
    <row r="543" spans="1:6" ht="16.5" customHeight="1">
      <c r="A543" s="24" t="s">
        <v>376</v>
      </c>
      <c r="B543" s="21">
        <v>0</v>
      </c>
      <c r="C543" s="21">
        <v>17</v>
      </c>
      <c r="D543" s="21">
        <v>0</v>
      </c>
      <c r="E543" s="22">
        <f>D543/C543*100</f>
        <v>0</v>
      </c>
      <c r="F543" s="22"/>
    </row>
    <row r="544" spans="1:6" ht="16.5" customHeight="1">
      <c r="A544" s="26" t="s">
        <v>377</v>
      </c>
      <c r="B544" s="21">
        <f>SUM(B545:B552)</f>
        <v>12</v>
      </c>
      <c r="C544" s="21">
        <f>SUM(C545:C552)</f>
        <v>73</v>
      </c>
      <c r="D544" s="21">
        <f>SUM(D545:D552)</f>
        <v>0</v>
      </c>
      <c r="E544" s="22">
        <f>D544/C544*100</f>
        <v>0</v>
      </c>
      <c r="F544" s="22">
        <f t="shared" si="4"/>
        <v>-1</v>
      </c>
    </row>
    <row r="545" spans="1:6" ht="16.5" customHeight="1">
      <c r="A545" s="27" t="s">
        <v>12</v>
      </c>
      <c r="B545" s="21">
        <v>0</v>
      </c>
      <c r="C545" s="21"/>
      <c r="D545" s="21">
        <v>0</v>
      </c>
      <c r="E545" s="22"/>
      <c r="F545" s="22"/>
    </row>
    <row r="546" spans="1:6" ht="16.5" customHeight="1">
      <c r="A546" s="27" t="s">
        <v>13</v>
      </c>
      <c r="B546" s="21">
        <v>0</v>
      </c>
      <c r="C546" s="21"/>
      <c r="D546" s="21">
        <v>0</v>
      </c>
      <c r="E546" s="22"/>
      <c r="F546" s="22"/>
    </row>
    <row r="547" spans="1:6" ht="16.5" customHeight="1">
      <c r="A547" s="27" t="s">
        <v>14</v>
      </c>
      <c r="B547" s="21">
        <v>0</v>
      </c>
      <c r="C547" s="21"/>
      <c r="D547" s="21">
        <v>0</v>
      </c>
      <c r="E547" s="22"/>
      <c r="F547" s="22"/>
    </row>
    <row r="548" spans="1:6" ht="16.5" customHeight="1">
      <c r="A548" s="27" t="s">
        <v>378</v>
      </c>
      <c r="B548" s="21">
        <v>12</v>
      </c>
      <c r="C548" s="21">
        <v>55</v>
      </c>
      <c r="D548" s="21">
        <v>0</v>
      </c>
      <c r="E548" s="22">
        <f>D548/C548*100</f>
        <v>0</v>
      </c>
      <c r="F548" s="22">
        <f t="shared" si="4"/>
        <v>-1</v>
      </c>
    </row>
    <row r="549" spans="1:6" ht="16.5" customHeight="1">
      <c r="A549" s="27" t="s">
        <v>379</v>
      </c>
      <c r="B549" s="21">
        <v>0</v>
      </c>
      <c r="C549" s="21"/>
      <c r="D549" s="21">
        <v>0</v>
      </c>
      <c r="E549" s="22"/>
      <c r="F549" s="22"/>
    </row>
    <row r="550" spans="1:6" ht="16.5" customHeight="1">
      <c r="A550" s="27" t="s">
        <v>380</v>
      </c>
      <c r="B550" s="21">
        <v>0</v>
      </c>
      <c r="C550" s="21"/>
      <c r="D550" s="21">
        <v>0</v>
      </c>
      <c r="E550" s="22"/>
      <c r="F550" s="22"/>
    </row>
    <row r="551" spans="1:6" ht="16.5" customHeight="1">
      <c r="A551" s="27" t="s">
        <v>381</v>
      </c>
      <c r="B551" s="21">
        <v>0</v>
      </c>
      <c r="C551" s="21">
        <v>18</v>
      </c>
      <c r="D551" s="21">
        <v>0</v>
      </c>
      <c r="E551" s="22">
        <f>D551/C551*100</f>
        <v>0</v>
      </c>
      <c r="F551" s="22"/>
    </row>
    <row r="552" spans="1:6" ht="16.5" customHeight="1">
      <c r="A552" s="27" t="s">
        <v>382</v>
      </c>
      <c r="B552" s="21">
        <v>0</v>
      </c>
      <c r="C552" s="21"/>
      <c r="D552" s="21">
        <v>0</v>
      </c>
      <c r="E552" s="22"/>
      <c r="F552" s="22"/>
    </row>
    <row r="553" spans="1:6" ht="16.5" customHeight="1">
      <c r="A553" s="26" t="s">
        <v>383</v>
      </c>
      <c r="B553" s="21">
        <f>SUM(B554:B560)</f>
        <v>55</v>
      </c>
      <c r="C553" s="21">
        <f>SUM(C554:C560)</f>
        <v>535</v>
      </c>
      <c r="D553" s="21">
        <f>SUM(D554:D560)</f>
        <v>445</v>
      </c>
      <c r="E553" s="22">
        <f>D553/C553*100</f>
        <v>83.17757009345794</v>
      </c>
      <c r="F553" s="22">
        <f t="shared" si="4"/>
        <v>7.090909090909091</v>
      </c>
    </row>
    <row r="554" spans="1:6" ht="16.5" customHeight="1">
      <c r="A554" s="27" t="s">
        <v>12</v>
      </c>
      <c r="B554" s="21">
        <v>3</v>
      </c>
      <c r="C554" s="21"/>
      <c r="D554" s="21">
        <v>0</v>
      </c>
      <c r="E554" s="22"/>
      <c r="F554" s="22">
        <f t="shared" si="4"/>
        <v>-1</v>
      </c>
    </row>
    <row r="555" spans="1:6" ht="16.5" customHeight="1">
      <c r="A555" s="27" t="s">
        <v>13</v>
      </c>
      <c r="B555" s="21">
        <v>32</v>
      </c>
      <c r="C555" s="21"/>
      <c r="D555" s="21">
        <v>62</v>
      </c>
      <c r="E555" s="22"/>
      <c r="F555" s="22">
        <f t="shared" si="4"/>
        <v>0.9375</v>
      </c>
    </row>
    <row r="556" spans="1:6" ht="16.5" customHeight="1">
      <c r="A556" s="27" t="s">
        <v>14</v>
      </c>
      <c r="B556" s="21">
        <v>0</v>
      </c>
      <c r="C556" s="21"/>
      <c r="D556" s="21">
        <v>0</v>
      </c>
      <c r="E556" s="22"/>
      <c r="F556" s="22"/>
    </row>
    <row r="557" spans="1:6" ht="16.5" customHeight="1">
      <c r="A557" s="27" t="s">
        <v>384</v>
      </c>
      <c r="B557" s="21">
        <v>11</v>
      </c>
      <c r="C557" s="21">
        <v>400</v>
      </c>
      <c r="D557" s="21">
        <v>89</v>
      </c>
      <c r="E557" s="22">
        <f>D557/C557*100</f>
        <v>22.25</v>
      </c>
      <c r="F557" s="22">
        <f t="shared" si="4"/>
        <v>7.090909090909091</v>
      </c>
    </row>
    <row r="558" spans="1:6" ht="16.5" customHeight="1">
      <c r="A558" s="27" t="s">
        <v>385</v>
      </c>
      <c r="B558" s="21">
        <v>9</v>
      </c>
      <c r="C558" s="21">
        <v>135</v>
      </c>
      <c r="D558" s="21">
        <v>241</v>
      </c>
      <c r="E558" s="22">
        <f>D558/C558*100</f>
        <v>178.51851851851853</v>
      </c>
      <c r="F558" s="22">
        <f t="shared" si="4"/>
        <v>25.77777777777778</v>
      </c>
    </row>
    <row r="559" spans="1:6" ht="16.5" customHeight="1">
      <c r="A559" s="27" t="s">
        <v>386</v>
      </c>
      <c r="B559" s="21">
        <v>0</v>
      </c>
      <c r="C559" s="21"/>
      <c r="D559" s="21">
        <v>0</v>
      </c>
      <c r="E559" s="22"/>
      <c r="F559" s="22"/>
    </row>
    <row r="560" spans="1:6" ht="16.5" customHeight="1">
      <c r="A560" s="27" t="s">
        <v>387</v>
      </c>
      <c r="B560" s="25"/>
      <c r="C560" s="21"/>
      <c r="D560" s="21">
        <v>53</v>
      </c>
      <c r="E560" s="22"/>
      <c r="F560" s="22"/>
    </row>
    <row r="561" spans="1:6" ht="16.5" customHeight="1">
      <c r="A561" s="23" t="s">
        <v>388</v>
      </c>
      <c r="B561" s="21">
        <f>SUM(B562:B564)</f>
        <v>28</v>
      </c>
      <c r="C561" s="21">
        <f>SUM(C562:C564)</f>
        <v>163</v>
      </c>
      <c r="D561" s="21">
        <f>SUM(D562:D564)</f>
        <v>440</v>
      </c>
      <c r="E561" s="22">
        <f>D561/C561*100</f>
        <v>269.93865030674846</v>
      </c>
      <c r="F561" s="22">
        <f t="shared" si="4"/>
        <v>14.714285714285714</v>
      </c>
    </row>
    <row r="562" spans="1:6" ht="16.5" customHeight="1">
      <c r="A562" s="24" t="s">
        <v>389</v>
      </c>
      <c r="B562" s="21">
        <v>14</v>
      </c>
      <c r="C562" s="21">
        <v>140</v>
      </c>
      <c r="D562" s="21">
        <v>101</v>
      </c>
      <c r="E562" s="22">
        <f>D562/C562*100</f>
        <v>72.14285714285714</v>
      </c>
      <c r="F562" s="22">
        <f t="shared" si="4"/>
        <v>6.214285714285714</v>
      </c>
    </row>
    <row r="563" spans="1:6" ht="16.5" customHeight="1">
      <c r="A563" s="24" t="s">
        <v>390</v>
      </c>
      <c r="B563" s="21">
        <v>10</v>
      </c>
      <c r="C563" s="21">
        <v>21</v>
      </c>
      <c r="D563" s="21">
        <v>285</v>
      </c>
      <c r="E563" s="22">
        <f>D563/C563*100</f>
        <v>1357.142857142857</v>
      </c>
      <c r="F563" s="22">
        <f t="shared" si="4"/>
        <v>27.5</v>
      </c>
    </row>
    <row r="564" spans="1:6" ht="16.5" customHeight="1">
      <c r="A564" s="24" t="s">
        <v>391</v>
      </c>
      <c r="B564" s="21">
        <v>4</v>
      </c>
      <c r="C564" s="21">
        <v>2</v>
      </c>
      <c r="D564" s="21">
        <v>54</v>
      </c>
      <c r="E564" s="22">
        <f>D564/C564*100</f>
        <v>2700</v>
      </c>
      <c r="F564" s="22">
        <f t="shared" si="4"/>
        <v>12.5</v>
      </c>
    </row>
    <row r="565" spans="1:6" ht="16.5" customHeight="1">
      <c r="A565" s="23" t="s">
        <v>392</v>
      </c>
      <c r="B565" s="21">
        <f>SUM(B566,B580,B588,B590,B598,B602,B612,B620,B627,B635,B644,B649,B652,B655,B658,B661,B664,B668,B673,B681,B684)</f>
        <v>42431</v>
      </c>
      <c r="C565" s="21">
        <f>SUM(C566,C580,C588,C590,C598,C602,C612,C620,C627,C635,C644,C649,C652,C655,C658,C661,C664,C668,C673,C681,C684)</f>
        <v>43893</v>
      </c>
      <c r="D565" s="21">
        <f>SUM(D566,D580,D588,D590,D598,D602,D612,D620,D627,D635,D644,D649,D652,D655,D658,D661,D664,D668,D673,D681,D684)</f>
        <v>45235</v>
      </c>
      <c r="E565" s="22">
        <f>D565/C565*100</f>
        <v>103.05743512632995</v>
      </c>
      <c r="F565" s="22">
        <f t="shared" si="4"/>
        <v>0.0660837595154486</v>
      </c>
    </row>
    <row r="566" spans="1:6" ht="16.5" customHeight="1">
      <c r="A566" s="23" t="s">
        <v>393</v>
      </c>
      <c r="B566" s="21">
        <f>SUM(B567:B579)</f>
        <v>681</v>
      </c>
      <c r="C566" s="21">
        <f>SUM(C567:C579)</f>
        <v>436</v>
      </c>
      <c r="D566" s="21">
        <f>SUM(D567:D579)</f>
        <v>528</v>
      </c>
      <c r="E566" s="22">
        <f>D566/C566*100</f>
        <v>121.10091743119267</v>
      </c>
      <c r="F566" s="22">
        <f t="shared" si="4"/>
        <v>-0.22466960352422907</v>
      </c>
    </row>
    <row r="567" spans="1:6" ht="16.5" customHeight="1">
      <c r="A567" s="24" t="s">
        <v>12</v>
      </c>
      <c r="B567" s="21">
        <v>0</v>
      </c>
      <c r="C567" s="21"/>
      <c r="D567" s="21">
        <v>0</v>
      </c>
      <c r="E567" s="22"/>
      <c r="F567" s="22"/>
    </row>
    <row r="568" spans="1:6" ht="16.5" customHeight="1">
      <c r="A568" s="24" t="s">
        <v>13</v>
      </c>
      <c r="B568" s="21">
        <v>0</v>
      </c>
      <c r="C568" s="21"/>
      <c r="D568" s="21">
        <v>38</v>
      </c>
      <c r="E568" s="22"/>
      <c r="F568" s="22"/>
    </row>
    <row r="569" spans="1:6" ht="16.5" customHeight="1">
      <c r="A569" s="24" t="s">
        <v>14</v>
      </c>
      <c r="B569" s="21">
        <v>0</v>
      </c>
      <c r="C569" s="21"/>
      <c r="D569" s="21">
        <v>0</v>
      </c>
      <c r="E569" s="22"/>
      <c r="F569" s="22"/>
    </row>
    <row r="570" spans="1:6" ht="16.5" customHeight="1">
      <c r="A570" s="24" t="s">
        <v>394</v>
      </c>
      <c r="B570" s="21">
        <v>0</v>
      </c>
      <c r="C570" s="21"/>
      <c r="D570" s="21">
        <v>0</v>
      </c>
      <c r="E570" s="22"/>
      <c r="F570" s="22"/>
    </row>
    <row r="571" spans="1:6" ht="16.5" customHeight="1">
      <c r="A571" s="24" t="s">
        <v>395</v>
      </c>
      <c r="B571" s="21">
        <v>0</v>
      </c>
      <c r="C571" s="21">
        <v>5</v>
      </c>
      <c r="D571" s="21">
        <v>38</v>
      </c>
      <c r="E571" s="22">
        <f>D571/C571*100</f>
        <v>760</v>
      </c>
      <c r="F571" s="22"/>
    </row>
    <row r="572" spans="1:6" ht="16.5" customHeight="1">
      <c r="A572" s="24" t="s">
        <v>396</v>
      </c>
      <c r="B572" s="21">
        <v>215</v>
      </c>
      <c r="C572" s="21">
        <v>0</v>
      </c>
      <c r="D572" s="21">
        <v>0</v>
      </c>
      <c r="E572" s="22"/>
      <c r="F572" s="22">
        <f t="shared" si="4"/>
        <v>-1</v>
      </c>
    </row>
    <row r="573" spans="1:6" ht="16.5" customHeight="1">
      <c r="A573" s="24" t="s">
        <v>397</v>
      </c>
      <c r="B573" s="21">
        <v>20</v>
      </c>
      <c r="C573" s="21">
        <v>100</v>
      </c>
      <c r="D573" s="21">
        <v>0</v>
      </c>
      <c r="E573" s="22">
        <f>D573/C573*100</f>
        <v>0</v>
      </c>
      <c r="F573" s="22">
        <f t="shared" si="4"/>
        <v>-1</v>
      </c>
    </row>
    <row r="574" spans="1:6" ht="16.5" customHeight="1">
      <c r="A574" s="24" t="s">
        <v>53</v>
      </c>
      <c r="B574" s="21">
        <v>0</v>
      </c>
      <c r="C574" s="21">
        <v>0</v>
      </c>
      <c r="D574" s="21">
        <v>0</v>
      </c>
      <c r="E574" s="22"/>
      <c r="F574" s="22"/>
    </row>
    <row r="575" spans="1:6" ht="16.5" customHeight="1">
      <c r="A575" s="24" t="s">
        <v>398</v>
      </c>
      <c r="B575" s="21">
        <v>297</v>
      </c>
      <c r="C575" s="21">
        <v>200</v>
      </c>
      <c r="D575" s="21">
        <v>315</v>
      </c>
      <c r="E575" s="22">
        <f>D575/C575*100</f>
        <v>157.5</v>
      </c>
      <c r="F575" s="22">
        <f t="shared" si="4"/>
        <v>0.06060606060606061</v>
      </c>
    </row>
    <row r="576" spans="1:6" ht="16.5" customHeight="1">
      <c r="A576" s="24" t="s">
        <v>399</v>
      </c>
      <c r="B576" s="21">
        <v>0</v>
      </c>
      <c r="C576" s="21">
        <v>0</v>
      </c>
      <c r="D576" s="21">
        <v>0</v>
      </c>
      <c r="E576" s="22"/>
      <c r="F576" s="22"/>
    </row>
    <row r="577" spans="1:6" ht="16.5" customHeight="1">
      <c r="A577" s="24" t="s">
        <v>400</v>
      </c>
      <c r="B577" s="21">
        <v>105</v>
      </c>
      <c r="C577" s="21">
        <v>128</v>
      </c>
      <c r="D577" s="21">
        <v>99</v>
      </c>
      <c r="E577" s="22">
        <f>D577/C577*100</f>
        <v>77.34375</v>
      </c>
      <c r="F577" s="22">
        <f t="shared" si="4"/>
        <v>-0.05714285714285714</v>
      </c>
    </row>
    <row r="578" spans="1:6" ht="16.5" customHeight="1">
      <c r="A578" s="24" t="s">
        <v>401</v>
      </c>
      <c r="B578" s="21">
        <v>0</v>
      </c>
      <c r="C578" s="21">
        <v>3</v>
      </c>
      <c r="D578" s="21">
        <v>3</v>
      </c>
      <c r="E578" s="22">
        <f>D578/C578*100</f>
        <v>100</v>
      </c>
      <c r="F578" s="22"/>
    </row>
    <row r="579" spans="1:6" ht="16.5" customHeight="1">
      <c r="A579" s="24" t="s">
        <v>402</v>
      </c>
      <c r="B579" s="21">
        <v>44</v>
      </c>
      <c r="C579" s="21"/>
      <c r="D579" s="21">
        <v>35</v>
      </c>
      <c r="E579" s="22"/>
      <c r="F579" s="22">
        <f t="shared" si="4"/>
        <v>-0.20454545454545456</v>
      </c>
    </row>
    <row r="580" spans="1:6" ht="16.5" customHeight="1">
      <c r="A580" s="23" t="s">
        <v>403</v>
      </c>
      <c r="B580" s="21">
        <f>SUM(B581:B587)</f>
        <v>1613</v>
      </c>
      <c r="C580" s="21">
        <f>SUM(C581:C587)</f>
        <v>784</v>
      </c>
      <c r="D580" s="21">
        <f>SUM(D581:D587)</f>
        <v>766</v>
      </c>
      <c r="E580" s="22">
        <f>D580/C580*100</f>
        <v>97.70408163265306</v>
      </c>
      <c r="F580" s="22">
        <f t="shared" si="4"/>
        <v>-0.5251084934903906</v>
      </c>
    </row>
    <row r="581" spans="1:6" ht="16.5" customHeight="1">
      <c r="A581" s="24" t="s">
        <v>12</v>
      </c>
      <c r="B581" s="21">
        <v>456</v>
      </c>
      <c r="C581" s="21">
        <v>536</v>
      </c>
      <c r="D581" s="21">
        <v>415</v>
      </c>
      <c r="E581" s="22">
        <f>D581/C581*100</f>
        <v>77.42537313432835</v>
      </c>
      <c r="F581" s="22">
        <f t="shared" si="4"/>
        <v>-0.08991228070175439</v>
      </c>
    </row>
    <row r="582" spans="1:6" ht="16.5" customHeight="1">
      <c r="A582" s="24" t="s">
        <v>13</v>
      </c>
      <c r="B582" s="21">
        <v>14</v>
      </c>
      <c r="C582" s="21">
        <v>108</v>
      </c>
      <c r="D582" s="21">
        <v>43</v>
      </c>
      <c r="E582" s="22">
        <f>D582/C582*100</f>
        <v>39.81481481481482</v>
      </c>
      <c r="F582" s="22">
        <f aca="true" t="shared" si="5" ref="F582:F645">(D582-B582)/B582</f>
        <v>2.0714285714285716</v>
      </c>
    </row>
    <row r="583" spans="1:6" ht="16.5" customHeight="1">
      <c r="A583" s="24" t="s">
        <v>14</v>
      </c>
      <c r="B583" s="21">
        <v>0</v>
      </c>
      <c r="C583" s="21"/>
      <c r="D583" s="21">
        <v>0</v>
      </c>
      <c r="E583" s="22"/>
      <c r="F583" s="22"/>
    </row>
    <row r="584" spans="1:6" ht="16.5" customHeight="1">
      <c r="A584" s="24" t="s">
        <v>404</v>
      </c>
      <c r="B584" s="21">
        <v>0</v>
      </c>
      <c r="C584" s="21"/>
      <c r="D584" s="21">
        <v>0</v>
      </c>
      <c r="E584" s="22"/>
      <c r="F584" s="22"/>
    </row>
    <row r="585" spans="1:6" ht="16.5" customHeight="1">
      <c r="A585" s="24" t="s">
        <v>405</v>
      </c>
      <c r="B585" s="21">
        <v>5</v>
      </c>
      <c r="C585" s="21">
        <v>60</v>
      </c>
      <c r="D585" s="21">
        <v>5</v>
      </c>
      <c r="E585" s="22">
        <f>D585/C585*100</f>
        <v>8.333333333333332</v>
      </c>
      <c r="F585" s="22">
        <f t="shared" si="5"/>
        <v>0</v>
      </c>
    </row>
    <row r="586" spans="1:6" ht="16.5" customHeight="1">
      <c r="A586" s="24" t="s">
        <v>406</v>
      </c>
      <c r="B586" s="21">
        <v>80</v>
      </c>
      <c r="C586" s="21">
        <v>80</v>
      </c>
      <c r="D586" s="21">
        <v>0</v>
      </c>
      <c r="E586" s="22">
        <f>D586/C586*100</f>
        <v>0</v>
      </c>
      <c r="F586" s="22">
        <f t="shared" si="5"/>
        <v>-1</v>
      </c>
    </row>
    <row r="587" spans="1:6" ht="16.5" customHeight="1">
      <c r="A587" s="24" t="s">
        <v>407</v>
      </c>
      <c r="B587" s="21">
        <v>1058</v>
      </c>
      <c r="C587" s="21"/>
      <c r="D587" s="21">
        <v>303</v>
      </c>
      <c r="E587" s="22"/>
      <c r="F587" s="22">
        <f t="shared" si="5"/>
        <v>-0.7136105860113422</v>
      </c>
    </row>
    <row r="588" spans="1:6" ht="16.5" customHeight="1">
      <c r="A588" s="23" t="s">
        <v>408</v>
      </c>
      <c r="B588" s="21">
        <f>B589</f>
        <v>0</v>
      </c>
      <c r="C588" s="21">
        <f>C589</f>
        <v>0</v>
      </c>
      <c r="D588" s="21">
        <f>D589</f>
        <v>0</v>
      </c>
      <c r="E588" s="22"/>
      <c r="F588" s="22"/>
    </row>
    <row r="589" spans="1:6" ht="16.5" customHeight="1">
      <c r="A589" s="24" t="s">
        <v>409</v>
      </c>
      <c r="B589" s="25"/>
      <c r="C589" s="21"/>
      <c r="D589" s="21">
        <v>0</v>
      </c>
      <c r="E589" s="22"/>
      <c r="F589" s="22"/>
    </row>
    <row r="590" spans="1:6" ht="16.5" customHeight="1">
      <c r="A590" s="23" t="s">
        <v>410</v>
      </c>
      <c r="B590" s="21">
        <f>SUM(B591:B597)</f>
        <v>12062</v>
      </c>
      <c r="C590" s="21">
        <f>SUM(C591:C597)</f>
        <v>8404</v>
      </c>
      <c r="D590" s="21">
        <f>SUM(D591:D597)</f>
        <v>15446</v>
      </c>
      <c r="E590" s="22">
        <f>D590/C590*100</f>
        <v>183.79343169919088</v>
      </c>
      <c r="F590" s="22">
        <f t="shared" si="5"/>
        <v>0.2805504891394462</v>
      </c>
    </row>
    <row r="591" spans="1:6" ht="16.5" customHeight="1">
      <c r="A591" s="24" t="s">
        <v>411</v>
      </c>
      <c r="B591" s="25">
        <v>98</v>
      </c>
      <c r="C591" s="21">
        <v>1050</v>
      </c>
      <c r="D591" s="21">
        <v>81</v>
      </c>
      <c r="E591" s="22">
        <f>D591/C591*100</f>
        <v>7.7142857142857135</v>
      </c>
      <c r="F591" s="22">
        <f t="shared" si="5"/>
        <v>-0.17346938775510204</v>
      </c>
    </row>
    <row r="592" spans="1:6" ht="16.5" customHeight="1">
      <c r="A592" s="24" t="s">
        <v>412</v>
      </c>
      <c r="B592" s="25">
        <v>536</v>
      </c>
      <c r="C592" s="21">
        <v>552</v>
      </c>
      <c r="D592" s="21">
        <v>601</v>
      </c>
      <c r="E592" s="22">
        <f>D592/C592*100</f>
        <v>108.8768115942029</v>
      </c>
      <c r="F592" s="22">
        <f t="shared" si="5"/>
        <v>0.12126865671641791</v>
      </c>
    </row>
    <row r="593" spans="1:6" ht="16.5" customHeight="1">
      <c r="A593" s="24" t="s">
        <v>413</v>
      </c>
      <c r="B593" s="25"/>
      <c r="C593" s="21"/>
      <c r="D593" s="21">
        <v>0</v>
      </c>
      <c r="E593" s="22"/>
      <c r="F593" s="22"/>
    </row>
    <row r="594" spans="1:6" ht="16.5" customHeight="1">
      <c r="A594" s="24" t="s">
        <v>414</v>
      </c>
      <c r="B594" s="25">
        <v>4161</v>
      </c>
      <c r="C594" s="21">
        <v>5800</v>
      </c>
      <c r="D594" s="21">
        <v>6057</v>
      </c>
      <c r="E594" s="22">
        <f>D594/C594*100</f>
        <v>104.4310344827586</v>
      </c>
      <c r="F594" s="22">
        <f t="shared" si="5"/>
        <v>0.4556596971881759</v>
      </c>
    </row>
    <row r="595" spans="1:6" ht="16.5" customHeight="1">
      <c r="A595" s="24" t="s">
        <v>415</v>
      </c>
      <c r="B595" s="25"/>
      <c r="C595" s="21"/>
      <c r="D595" s="21">
        <v>1987</v>
      </c>
      <c r="E595" s="22"/>
      <c r="F595" s="22"/>
    </row>
    <row r="596" spans="1:6" ht="16.5" customHeight="1">
      <c r="A596" s="24" t="s">
        <v>416</v>
      </c>
      <c r="B596" s="25">
        <v>6510</v>
      </c>
      <c r="C596" s="21">
        <v>1002</v>
      </c>
      <c r="D596" s="21">
        <v>6044</v>
      </c>
      <c r="E596" s="22">
        <f>D596/C596*100</f>
        <v>603.1936127744511</v>
      </c>
      <c r="F596" s="22">
        <f t="shared" si="5"/>
        <v>-0.07158218125960061</v>
      </c>
    </row>
    <row r="597" spans="1:6" ht="16.5" customHeight="1">
      <c r="A597" s="24" t="s">
        <v>417</v>
      </c>
      <c r="B597" s="25">
        <v>757</v>
      </c>
      <c r="C597" s="21"/>
      <c r="D597" s="21">
        <v>676</v>
      </c>
      <c r="E597" s="22"/>
      <c r="F597" s="22">
        <f t="shared" si="5"/>
        <v>-0.10700132100396301</v>
      </c>
    </row>
    <row r="598" spans="1:6" ht="16.5" customHeight="1">
      <c r="A598" s="23" t="s">
        <v>418</v>
      </c>
      <c r="B598" s="21">
        <f>SUM(B599:B601)</f>
        <v>0</v>
      </c>
      <c r="C598" s="21">
        <f>SUM(C599:C601)</f>
        <v>0</v>
      </c>
      <c r="D598" s="21">
        <f>SUM(D599:D601)</f>
        <v>172</v>
      </c>
      <c r="E598" s="22"/>
      <c r="F598" s="22"/>
    </row>
    <row r="599" spans="1:6" ht="16.5" customHeight="1">
      <c r="A599" s="24" t="s">
        <v>419</v>
      </c>
      <c r="B599" s="25"/>
      <c r="C599" s="21"/>
      <c r="D599" s="21">
        <v>0</v>
      </c>
      <c r="E599" s="22"/>
      <c r="F599" s="22"/>
    </row>
    <row r="600" spans="1:6" ht="16.5" customHeight="1">
      <c r="A600" s="24" t="s">
        <v>420</v>
      </c>
      <c r="B600" s="25"/>
      <c r="C600" s="21"/>
      <c r="D600" s="21">
        <v>0</v>
      </c>
      <c r="E600" s="22"/>
      <c r="F600" s="22"/>
    </row>
    <row r="601" spans="1:6" ht="16.5" customHeight="1">
      <c r="A601" s="24" t="s">
        <v>421</v>
      </c>
      <c r="B601" s="25"/>
      <c r="C601" s="21"/>
      <c r="D601" s="21">
        <v>172</v>
      </c>
      <c r="E601" s="22"/>
      <c r="F601" s="22"/>
    </row>
    <row r="602" spans="1:6" ht="16.5" customHeight="1">
      <c r="A602" s="23" t="s">
        <v>422</v>
      </c>
      <c r="B602" s="21">
        <f>SUM(B603:B611)</f>
        <v>2465</v>
      </c>
      <c r="C602" s="21">
        <f>SUM(C603:C611)</f>
        <v>186</v>
      </c>
      <c r="D602" s="21">
        <f>SUM(D603:D611)</f>
        <v>2875</v>
      </c>
      <c r="E602" s="22">
        <f>D602/C602*100</f>
        <v>1545.6989247311828</v>
      </c>
      <c r="F602" s="22">
        <f t="shared" si="5"/>
        <v>0.1663286004056795</v>
      </c>
    </row>
    <row r="603" spans="1:6" ht="16.5" customHeight="1">
      <c r="A603" s="24" t="s">
        <v>423</v>
      </c>
      <c r="B603" s="25"/>
      <c r="C603" s="21"/>
      <c r="D603" s="21">
        <v>0</v>
      </c>
      <c r="E603" s="22"/>
      <c r="F603" s="22"/>
    </row>
    <row r="604" spans="1:6" ht="16.5" customHeight="1">
      <c r="A604" s="24" t="s">
        <v>424</v>
      </c>
      <c r="B604" s="25"/>
      <c r="C604" s="21"/>
      <c r="D604" s="21">
        <v>0</v>
      </c>
      <c r="E604" s="22"/>
      <c r="F604" s="22"/>
    </row>
    <row r="605" spans="1:6" ht="16.5" customHeight="1">
      <c r="A605" s="24" t="s">
        <v>425</v>
      </c>
      <c r="B605" s="25"/>
      <c r="C605" s="21"/>
      <c r="D605" s="21">
        <v>69</v>
      </c>
      <c r="E605" s="22"/>
      <c r="F605" s="22"/>
    </row>
    <row r="606" spans="1:6" ht="16.5" customHeight="1">
      <c r="A606" s="24" t="s">
        <v>426</v>
      </c>
      <c r="B606" s="25">
        <v>144</v>
      </c>
      <c r="C606" s="21">
        <v>186</v>
      </c>
      <c r="D606" s="21">
        <v>696</v>
      </c>
      <c r="E606" s="22">
        <f>D606/C606*100</f>
        <v>374.19354838709677</v>
      </c>
      <c r="F606" s="22">
        <f t="shared" si="5"/>
        <v>3.8333333333333335</v>
      </c>
    </row>
    <row r="607" spans="1:6" ht="16.5" customHeight="1">
      <c r="A607" s="24" t="s">
        <v>427</v>
      </c>
      <c r="B607" s="25"/>
      <c r="C607" s="21"/>
      <c r="D607" s="21">
        <v>0</v>
      </c>
      <c r="E607" s="22"/>
      <c r="F607" s="22"/>
    </row>
    <row r="608" spans="1:6" ht="16.5" customHeight="1">
      <c r="A608" s="24" t="s">
        <v>428</v>
      </c>
      <c r="B608" s="25"/>
      <c r="C608" s="21"/>
      <c r="D608" s="21">
        <v>30</v>
      </c>
      <c r="E608" s="22"/>
      <c r="F608" s="22"/>
    </row>
    <row r="609" spans="1:6" ht="16.5" customHeight="1">
      <c r="A609" s="24" t="s">
        <v>429</v>
      </c>
      <c r="B609" s="25"/>
      <c r="C609" s="21"/>
      <c r="D609" s="21">
        <v>0</v>
      </c>
      <c r="E609" s="22"/>
      <c r="F609" s="22"/>
    </row>
    <row r="610" spans="1:6" ht="16.5" customHeight="1">
      <c r="A610" s="24" t="s">
        <v>430</v>
      </c>
      <c r="B610" s="25"/>
      <c r="C610" s="21"/>
      <c r="D610" s="21">
        <v>1</v>
      </c>
      <c r="E610" s="22"/>
      <c r="F610" s="22"/>
    </row>
    <row r="611" spans="1:6" ht="16.5" customHeight="1">
      <c r="A611" s="24" t="s">
        <v>431</v>
      </c>
      <c r="B611" s="25">
        <v>2321</v>
      </c>
      <c r="C611" s="21"/>
      <c r="D611" s="21">
        <v>2079</v>
      </c>
      <c r="E611" s="22"/>
      <c r="F611" s="22">
        <f t="shared" si="5"/>
        <v>-0.10426540284360189</v>
      </c>
    </row>
    <row r="612" spans="1:6" ht="16.5" customHeight="1">
      <c r="A612" s="23" t="s">
        <v>432</v>
      </c>
      <c r="B612" s="21">
        <f>SUM(B613:B619)</f>
        <v>3528</v>
      </c>
      <c r="C612" s="21">
        <f>SUM(C613:C619)</f>
        <v>1501</v>
      </c>
      <c r="D612" s="21">
        <f>SUM(D613:D619)</f>
        <v>3272</v>
      </c>
      <c r="E612" s="22">
        <f>D612/C612*100</f>
        <v>217.98800799467023</v>
      </c>
      <c r="F612" s="22">
        <f t="shared" si="5"/>
        <v>-0.07256235827664399</v>
      </c>
    </row>
    <row r="613" spans="1:6" ht="16.5" customHeight="1">
      <c r="A613" s="24" t="s">
        <v>433</v>
      </c>
      <c r="B613" s="21">
        <v>1566</v>
      </c>
      <c r="C613" s="21">
        <v>1200</v>
      </c>
      <c r="D613" s="21">
        <v>1607</v>
      </c>
      <c r="E613" s="22">
        <f>D613/C613*100</f>
        <v>133.91666666666666</v>
      </c>
      <c r="F613" s="22">
        <f t="shared" si="5"/>
        <v>0.026181353767560665</v>
      </c>
    </row>
    <row r="614" spans="1:6" ht="16.5" customHeight="1">
      <c r="A614" s="24" t="s">
        <v>434</v>
      </c>
      <c r="B614" s="21">
        <v>255</v>
      </c>
      <c r="C614" s="21">
        <v>0</v>
      </c>
      <c r="D614" s="21">
        <v>0</v>
      </c>
      <c r="E614" s="22"/>
      <c r="F614" s="22">
        <f t="shared" si="5"/>
        <v>-1</v>
      </c>
    </row>
    <row r="615" spans="1:6" ht="16.5" customHeight="1">
      <c r="A615" s="24" t="s">
        <v>435</v>
      </c>
      <c r="B615" s="21">
        <v>135</v>
      </c>
      <c r="C615" s="21">
        <v>61</v>
      </c>
      <c r="D615" s="21">
        <v>154</v>
      </c>
      <c r="E615" s="22">
        <f>D615/C615*100</f>
        <v>252.45901639344262</v>
      </c>
      <c r="F615" s="22">
        <f t="shared" si="5"/>
        <v>0.14074074074074075</v>
      </c>
    </row>
    <row r="616" spans="1:6" ht="16.5" customHeight="1">
      <c r="A616" s="24" t="s">
        <v>436</v>
      </c>
      <c r="B616" s="21">
        <v>0</v>
      </c>
      <c r="C616" s="21">
        <v>0</v>
      </c>
      <c r="D616" s="21">
        <v>0</v>
      </c>
      <c r="E616" s="22"/>
      <c r="F616" s="22"/>
    </row>
    <row r="617" spans="1:6" ht="16.5" customHeight="1">
      <c r="A617" s="24" t="s">
        <v>437</v>
      </c>
      <c r="B617" s="21">
        <v>339</v>
      </c>
      <c r="C617" s="21">
        <v>240</v>
      </c>
      <c r="D617" s="21">
        <v>308</v>
      </c>
      <c r="E617" s="22">
        <f>D617/C617*100</f>
        <v>128.33333333333334</v>
      </c>
      <c r="F617" s="22">
        <f t="shared" si="5"/>
        <v>-0.09144542772861357</v>
      </c>
    </row>
    <row r="618" spans="1:6" ht="16.5" customHeight="1">
      <c r="A618" s="24" t="s">
        <v>438</v>
      </c>
      <c r="B618" s="21">
        <v>0</v>
      </c>
      <c r="C618" s="21">
        <v>0</v>
      </c>
      <c r="D618" s="21">
        <v>175</v>
      </c>
      <c r="E618" s="22"/>
      <c r="F618" s="22"/>
    </row>
    <row r="619" spans="1:6" ht="16.5" customHeight="1">
      <c r="A619" s="24" t="s">
        <v>439</v>
      </c>
      <c r="B619" s="21">
        <v>1233</v>
      </c>
      <c r="C619" s="21"/>
      <c r="D619" s="21">
        <v>1028</v>
      </c>
      <c r="E619" s="22"/>
      <c r="F619" s="22">
        <f t="shared" si="5"/>
        <v>-0.16626115166261152</v>
      </c>
    </row>
    <row r="620" spans="1:6" ht="16.5" customHeight="1">
      <c r="A620" s="23" t="s">
        <v>440</v>
      </c>
      <c r="B620" s="21">
        <f>SUM(B621:B626)</f>
        <v>119</v>
      </c>
      <c r="C620" s="21">
        <f>SUM(C621:C626)</f>
        <v>115</v>
      </c>
      <c r="D620" s="21">
        <f>SUM(D621:D626)</f>
        <v>691</v>
      </c>
      <c r="E620" s="22">
        <f>D620/C620*100</f>
        <v>600.8695652173914</v>
      </c>
      <c r="F620" s="22">
        <f t="shared" si="5"/>
        <v>4.80672268907563</v>
      </c>
    </row>
    <row r="621" spans="1:6" ht="16.5" customHeight="1">
      <c r="A621" s="24" t="s">
        <v>441</v>
      </c>
      <c r="B621" s="25">
        <v>119</v>
      </c>
      <c r="C621" s="21">
        <v>115</v>
      </c>
      <c r="D621" s="21">
        <v>158</v>
      </c>
      <c r="E621" s="22">
        <f>D621/C621*100</f>
        <v>137.3913043478261</v>
      </c>
      <c r="F621" s="22">
        <f t="shared" si="5"/>
        <v>0.3277310924369748</v>
      </c>
    </row>
    <row r="622" spans="1:6" ht="16.5" customHeight="1">
      <c r="A622" s="24" t="s">
        <v>442</v>
      </c>
      <c r="B622" s="25"/>
      <c r="C622" s="21"/>
      <c r="D622" s="21">
        <v>62</v>
      </c>
      <c r="E622" s="22"/>
      <c r="F622" s="22"/>
    </row>
    <row r="623" spans="1:6" ht="16.5" customHeight="1">
      <c r="A623" s="24" t="s">
        <v>443</v>
      </c>
      <c r="B623" s="25"/>
      <c r="C623" s="21"/>
      <c r="D623" s="21">
        <v>0</v>
      </c>
      <c r="E623" s="22"/>
      <c r="F623" s="22"/>
    </row>
    <row r="624" spans="1:6" ht="16.5" customHeight="1">
      <c r="A624" s="24" t="s">
        <v>444</v>
      </c>
      <c r="B624" s="25"/>
      <c r="C624" s="21"/>
      <c r="D624" s="21">
        <v>4</v>
      </c>
      <c r="E624" s="22"/>
      <c r="F624" s="22"/>
    </row>
    <row r="625" spans="1:6" ht="16.5" customHeight="1">
      <c r="A625" s="24" t="s">
        <v>445</v>
      </c>
      <c r="B625" s="25"/>
      <c r="C625" s="21"/>
      <c r="D625" s="21">
        <v>0</v>
      </c>
      <c r="E625" s="22"/>
      <c r="F625" s="22"/>
    </row>
    <row r="626" spans="1:6" ht="16.5" customHeight="1">
      <c r="A626" s="24" t="s">
        <v>446</v>
      </c>
      <c r="B626" s="25"/>
      <c r="C626" s="21"/>
      <c r="D626" s="21">
        <v>467</v>
      </c>
      <c r="E626" s="22"/>
      <c r="F626" s="22"/>
    </row>
    <row r="627" spans="1:6" ht="16.5" customHeight="1">
      <c r="A627" s="23" t="s">
        <v>447</v>
      </c>
      <c r="B627" s="21">
        <f>SUM(B628:B634)</f>
        <v>829</v>
      </c>
      <c r="C627" s="21">
        <f>SUM(C628:C634)</f>
        <v>1221</v>
      </c>
      <c r="D627" s="21">
        <f>SUM(D628:D634)</f>
        <v>3517</v>
      </c>
      <c r="E627" s="22">
        <f>D627/C627*100</f>
        <v>288.042588042588</v>
      </c>
      <c r="F627" s="22">
        <f t="shared" si="5"/>
        <v>3.2424607961399277</v>
      </c>
    </row>
    <row r="628" spans="1:6" ht="16.5" customHeight="1">
      <c r="A628" s="24" t="s">
        <v>448</v>
      </c>
      <c r="B628" s="25"/>
      <c r="C628" s="21">
        <v>200</v>
      </c>
      <c r="D628" s="21">
        <v>43</v>
      </c>
      <c r="E628" s="22">
        <f>D628/C628*100</f>
        <v>21.5</v>
      </c>
      <c r="F628" s="22"/>
    </row>
    <row r="629" spans="1:6" ht="16.5" customHeight="1">
      <c r="A629" s="24" t="s">
        <v>449</v>
      </c>
      <c r="B629" s="25">
        <v>629</v>
      </c>
      <c r="C629" s="21">
        <v>688</v>
      </c>
      <c r="D629" s="21">
        <v>867</v>
      </c>
      <c r="E629" s="22">
        <f>D629/C629*100</f>
        <v>126.01744186046511</v>
      </c>
      <c r="F629" s="22">
        <f t="shared" si="5"/>
        <v>0.3783783783783784</v>
      </c>
    </row>
    <row r="630" spans="1:6" ht="16.5" customHeight="1">
      <c r="A630" s="24" t="s">
        <v>450</v>
      </c>
      <c r="B630" s="25">
        <v>0</v>
      </c>
      <c r="C630" s="21">
        <v>0</v>
      </c>
      <c r="D630" s="21">
        <v>0</v>
      </c>
      <c r="E630" s="22"/>
      <c r="F630" s="22"/>
    </row>
    <row r="631" spans="1:6" ht="16.5" customHeight="1">
      <c r="A631" s="24" t="s">
        <v>451</v>
      </c>
      <c r="B631" s="25">
        <v>200</v>
      </c>
      <c r="C631" s="21">
        <v>132</v>
      </c>
      <c r="D631" s="21">
        <v>2437</v>
      </c>
      <c r="E631" s="22">
        <f>D631/C631*100</f>
        <v>1846.212121212121</v>
      </c>
      <c r="F631" s="22">
        <f t="shared" si="5"/>
        <v>11.185</v>
      </c>
    </row>
    <row r="632" spans="1:6" ht="16.5" customHeight="1">
      <c r="A632" s="24" t="s">
        <v>452</v>
      </c>
      <c r="B632" s="25"/>
      <c r="C632" s="21">
        <v>201</v>
      </c>
      <c r="D632" s="21">
        <v>0</v>
      </c>
      <c r="E632" s="22">
        <f>D632/C632*100</f>
        <v>0</v>
      </c>
      <c r="F632" s="22"/>
    </row>
    <row r="633" spans="1:6" ht="16.5" customHeight="1">
      <c r="A633" s="24" t="s">
        <v>453</v>
      </c>
      <c r="B633" s="25"/>
      <c r="C633" s="21"/>
      <c r="D633" s="21">
        <v>0</v>
      </c>
      <c r="E633" s="22"/>
      <c r="F633" s="22"/>
    </row>
    <row r="634" spans="1:6" ht="16.5" customHeight="1">
      <c r="A634" s="24" t="s">
        <v>454</v>
      </c>
      <c r="B634" s="25"/>
      <c r="C634" s="21"/>
      <c r="D634" s="21">
        <v>170</v>
      </c>
      <c r="E634" s="22"/>
      <c r="F634" s="22"/>
    </row>
    <row r="635" spans="1:6" ht="16.5" customHeight="1">
      <c r="A635" s="23" t="s">
        <v>455</v>
      </c>
      <c r="B635" s="21">
        <f>SUM(B636:B643)</f>
        <v>375</v>
      </c>
      <c r="C635" s="21">
        <f>SUM(C636:C643)</f>
        <v>161</v>
      </c>
      <c r="D635" s="21">
        <f>SUM(D636:D643)</f>
        <v>809</v>
      </c>
      <c r="E635" s="22">
        <f>D635/C635*100</f>
        <v>502.48447204968943</v>
      </c>
      <c r="F635" s="22">
        <f t="shared" si="5"/>
        <v>1.1573333333333333</v>
      </c>
    </row>
    <row r="636" spans="1:6" ht="16.5" customHeight="1">
      <c r="A636" s="24" t="s">
        <v>12</v>
      </c>
      <c r="B636" s="21">
        <v>50</v>
      </c>
      <c r="C636" s="21">
        <v>50</v>
      </c>
      <c r="D636" s="21">
        <v>50</v>
      </c>
      <c r="E636" s="22">
        <f>D636/C636*100</f>
        <v>100</v>
      </c>
      <c r="F636" s="22">
        <f t="shared" si="5"/>
        <v>0</v>
      </c>
    </row>
    <row r="637" spans="1:6" ht="16.5" customHeight="1">
      <c r="A637" s="24" t="s">
        <v>13</v>
      </c>
      <c r="B637" s="21">
        <v>21</v>
      </c>
      <c r="C637" s="21">
        <v>0</v>
      </c>
      <c r="D637" s="21">
        <v>32</v>
      </c>
      <c r="E637" s="22"/>
      <c r="F637" s="22">
        <f t="shared" si="5"/>
        <v>0.5238095238095238</v>
      </c>
    </row>
    <row r="638" spans="1:6" ht="16.5" customHeight="1">
      <c r="A638" s="24" t="s">
        <v>14</v>
      </c>
      <c r="B638" s="21">
        <v>0</v>
      </c>
      <c r="C638" s="21">
        <v>0</v>
      </c>
      <c r="D638" s="21">
        <v>0</v>
      </c>
      <c r="E638" s="22"/>
      <c r="F638" s="22"/>
    </row>
    <row r="639" spans="1:6" ht="16.5" customHeight="1">
      <c r="A639" s="24" t="s">
        <v>456</v>
      </c>
      <c r="B639" s="21">
        <v>34</v>
      </c>
      <c r="C639" s="21">
        <v>0</v>
      </c>
      <c r="D639" s="21">
        <v>0</v>
      </c>
      <c r="E639" s="22"/>
      <c r="F639" s="22">
        <f t="shared" si="5"/>
        <v>-1</v>
      </c>
    </row>
    <row r="640" spans="1:6" ht="16.5" customHeight="1">
      <c r="A640" s="24" t="s">
        <v>457</v>
      </c>
      <c r="B640" s="21">
        <v>60</v>
      </c>
      <c r="C640" s="21">
        <v>20</v>
      </c>
      <c r="D640" s="21">
        <v>0</v>
      </c>
      <c r="E640" s="22">
        <f>D640/C640*100</f>
        <v>0</v>
      </c>
      <c r="F640" s="22">
        <f t="shared" si="5"/>
        <v>-1</v>
      </c>
    </row>
    <row r="641" spans="1:6" ht="16.5" customHeight="1">
      <c r="A641" s="24" t="s">
        <v>458</v>
      </c>
      <c r="B641" s="21">
        <v>0</v>
      </c>
      <c r="C641" s="21">
        <v>0</v>
      </c>
      <c r="D641" s="21">
        <v>0</v>
      </c>
      <c r="E641" s="22"/>
      <c r="F641" s="22"/>
    </row>
    <row r="642" spans="1:6" ht="16.5" customHeight="1">
      <c r="A642" s="24" t="s">
        <v>459</v>
      </c>
      <c r="B642" s="21">
        <v>0</v>
      </c>
      <c r="C642" s="21">
        <v>91</v>
      </c>
      <c r="D642" s="21">
        <v>616</v>
      </c>
      <c r="E642" s="22">
        <f>D642/C642*100</f>
        <v>676.9230769230769</v>
      </c>
      <c r="F642" s="22"/>
    </row>
    <row r="643" spans="1:6" ht="16.5" customHeight="1">
      <c r="A643" s="24" t="s">
        <v>460</v>
      </c>
      <c r="B643" s="21">
        <v>210</v>
      </c>
      <c r="C643" s="21"/>
      <c r="D643" s="21">
        <v>111</v>
      </c>
      <c r="E643" s="22"/>
      <c r="F643" s="22">
        <f t="shared" si="5"/>
        <v>-0.4714285714285714</v>
      </c>
    </row>
    <row r="644" spans="1:6" ht="16.5" customHeight="1">
      <c r="A644" s="23" t="s">
        <v>461</v>
      </c>
      <c r="B644" s="21">
        <f>SUM(B645:B648)</f>
        <v>61</v>
      </c>
      <c r="C644" s="21">
        <f>SUM(C645:C648)</f>
        <v>27</v>
      </c>
      <c r="D644" s="21">
        <f>SUM(D645:D648)</f>
        <v>52</v>
      </c>
      <c r="E644" s="22">
        <f>D644/C644*100</f>
        <v>192.59259259259258</v>
      </c>
      <c r="F644" s="22">
        <f t="shared" si="5"/>
        <v>-0.14754098360655737</v>
      </c>
    </row>
    <row r="645" spans="1:6" ht="16.5" customHeight="1">
      <c r="A645" s="24" t="s">
        <v>12</v>
      </c>
      <c r="B645" s="21">
        <v>28</v>
      </c>
      <c r="C645" s="21">
        <v>15</v>
      </c>
      <c r="D645" s="21">
        <v>25</v>
      </c>
      <c r="E645" s="22">
        <f>D645/C645*100</f>
        <v>166.66666666666669</v>
      </c>
      <c r="F645" s="22">
        <f t="shared" si="5"/>
        <v>-0.10714285714285714</v>
      </c>
    </row>
    <row r="646" spans="1:6" ht="16.5" customHeight="1">
      <c r="A646" s="24" t="s">
        <v>13</v>
      </c>
      <c r="B646" s="21">
        <v>26</v>
      </c>
      <c r="C646" s="21">
        <v>0</v>
      </c>
      <c r="D646" s="21">
        <v>27</v>
      </c>
      <c r="E646" s="22"/>
      <c r="F646" s="22">
        <f>(D646-B646)/B646</f>
        <v>0.038461538461538464</v>
      </c>
    </row>
    <row r="647" spans="1:6" ht="16.5" customHeight="1">
      <c r="A647" s="24" t="s">
        <v>14</v>
      </c>
      <c r="B647" s="21">
        <v>0</v>
      </c>
      <c r="C647" s="21">
        <v>0</v>
      </c>
      <c r="D647" s="21">
        <v>0</v>
      </c>
      <c r="E647" s="22"/>
      <c r="F647" s="22"/>
    </row>
    <row r="648" spans="1:6" ht="16.5" customHeight="1">
      <c r="A648" s="24" t="s">
        <v>462</v>
      </c>
      <c r="B648" s="21">
        <v>7</v>
      </c>
      <c r="C648" s="21">
        <v>12</v>
      </c>
      <c r="D648" s="21">
        <v>0</v>
      </c>
      <c r="E648" s="22">
        <f aca="true" t="shared" si="6" ref="E646:E709">D648/C648*100</f>
        <v>0</v>
      </c>
      <c r="F648" s="22">
        <f>(D648-B648)/B648</f>
        <v>-1</v>
      </c>
    </row>
    <row r="649" spans="1:6" ht="16.5" customHeight="1">
      <c r="A649" s="23" t="s">
        <v>463</v>
      </c>
      <c r="B649" s="21">
        <f>SUM(B650:B651)</f>
        <v>988</v>
      </c>
      <c r="C649" s="21">
        <f>SUM(C650:C651)</f>
        <v>5350</v>
      </c>
      <c r="D649" s="21">
        <f>SUM(D650:D651)</f>
        <v>2966</v>
      </c>
      <c r="E649" s="22">
        <f t="shared" si="6"/>
        <v>55.4392523364486</v>
      </c>
      <c r="F649" s="22">
        <f>(D649-B649)/B649</f>
        <v>2.0020242914979756</v>
      </c>
    </row>
    <row r="650" spans="1:6" ht="16.5" customHeight="1">
      <c r="A650" s="24" t="s">
        <v>464</v>
      </c>
      <c r="B650" s="21">
        <v>988</v>
      </c>
      <c r="C650" s="21">
        <v>2600</v>
      </c>
      <c r="D650" s="21">
        <v>577</v>
      </c>
      <c r="E650" s="22">
        <f t="shared" si="6"/>
        <v>22.192307692307693</v>
      </c>
      <c r="F650" s="22">
        <f>(D650-B650)/B650</f>
        <v>-0.4159919028340081</v>
      </c>
    </row>
    <row r="651" spans="1:6" ht="16.5" customHeight="1">
      <c r="A651" s="24" t="s">
        <v>465</v>
      </c>
      <c r="B651" s="25"/>
      <c r="C651" s="21">
        <v>2750</v>
      </c>
      <c r="D651" s="21">
        <v>2389</v>
      </c>
      <c r="E651" s="22">
        <f t="shared" si="6"/>
        <v>86.87272727272727</v>
      </c>
      <c r="F651" s="22"/>
    </row>
    <row r="652" spans="1:6" ht="16.5" customHeight="1">
      <c r="A652" s="23" t="s">
        <v>466</v>
      </c>
      <c r="B652" s="21">
        <f>SUM(B653:B654)</f>
        <v>19</v>
      </c>
      <c r="C652" s="21">
        <f>SUM(C653:C654)</f>
        <v>100</v>
      </c>
      <c r="D652" s="21">
        <f>SUM(D653:D654)</f>
        <v>310</v>
      </c>
      <c r="E652" s="22">
        <f t="shared" si="6"/>
        <v>310</v>
      </c>
      <c r="F652" s="22">
        <f>(D652-B652)/B652</f>
        <v>15.31578947368421</v>
      </c>
    </row>
    <row r="653" spans="1:6" ht="16.5" customHeight="1">
      <c r="A653" s="24" t="s">
        <v>467</v>
      </c>
      <c r="B653" s="21">
        <v>19</v>
      </c>
      <c r="C653" s="21">
        <v>50</v>
      </c>
      <c r="D653" s="21">
        <v>301</v>
      </c>
      <c r="E653" s="22">
        <f t="shared" si="6"/>
        <v>602</v>
      </c>
      <c r="F653" s="22">
        <f>(D653-B653)/B653</f>
        <v>14.842105263157896</v>
      </c>
    </row>
    <row r="654" spans="1:6" ht="16.5" customHeight="1">
      <c r="A654" s="24" t="s">
        <v>468</v>
      </c>
      <c r="B654" s="25"/>
      <c r="C654" s="21">
        <v>50</v>
      </c>
      <c r="D654" s="21">
        <v>9</v>
      </c>
      <c r="E654" s="22">
        <f t="shared" si="6"/>
        <v>18</v>
      </c>
      <c r="F654" s="22"/>
    </row>
    <row r="655" spans="1:6" ht="16.5" customHeight="1">
      <c r="A655" s="23" t="s">
        <v>469</v>
      </c>
      <c r="B655" s="21">
        <f>SUM(B656:B657)</f>
        <v>1513</v>
      </c>
      <c r="C655" s="21">
        <f>SUM(C656:C657)</f>
        <v>1646</v>
      </c>
      <c r="D655" s="21">
        <f>SUM(D656:D657)</f>
        <v>736</v>
      </c>
      <c r="E655" s="22">
        <f t="shared" si="6"/>
        <v>44.714459295261236</v>
      </c>
      <c r="F655" s="22">
        <f>(D655-B655)/B655</f>
        <v>-0.5135492399206874</v>
      </c>
    </row>
    <row r="656" spans="1:6" ht="16.5" customHeight="1">
      <c r="A656" s="24" t="s">
        <v>470</v>
      </c>
      <c r="B656" s="21">
        <v>790</v>
      </c>
      <c r="C656" s="21">
        <v>567</v>
      </c>
      <c r="D656" s="21">
        <v>201</v>
      </c>
      <c r="E656" s="22">
        <f t="shared" si="6"/>
        <v>35.44973544973545</v>
      </c>
      <c r="F656" s="22">
        <f>(D656-B656)/B656</f>
        <v>-0.7455696202531645</v>
      </c>
    </row>
    <row r="657" spans="1:6" ht="16.5" customHeight="1">
      <c r="A657" s="24" t="s">
        <v>471</v>
      </c>
      <c r="B657" s="21">
        <v>723</v>
      </c>
      <c r="C657" s="21">
        <v>1079</v>
      </c>
      <c r="D657" s="21">
        <v>535</v>
      </c>
      <c r="E657" s="22">
        <f t="shared" si="6"/>
        <v>49.58294717330862</v>
      </c>
      <c r="F657" s="22">
        <f>(D657-B657)/B657</f>
        <v>-0.2600276625172891</v>
      </c>
    </row>
    <row r="658" spans="1:6" ht="16.5" customHeight="1">
      <c r="A658" s="23" t="s">
        <v>472</v>
      </c>
      <c r="B658" s="21">
        <f>SUM(B659:B660)</f>
        <v>0</v>
      </c>
      <c r="C658" s="21">
        <f>SUM(C659:C660)</f>
        <v>0</v>
      </c>
      <c r="D658" s="21">
        <f>SUM(D659:D660)</f>
        <v>0</v>
      </c>
      <c r="E658" s="22"/>
      <c r="F658" s="22"/>
    </row>
    <row r="659" spans="1:6" ht="16.5" customHeight="1">
      <c r="A659" s="24" t="s">
        <v>473</v>
      </c>
      <c r="B659" s="25"/>
      <c r="C659" s="21"/>
      <c r="D659" s="21">
        <v>0</v>
      </c>
      <c r="E659" s="22"/>
      <c r="F659" s="22"/>
    </row>
    <row r="660" spans="1:6" ht="16.5" customHeight="1">
      <c r="A660" s="24" t="s">
        <v>474</v>
      </c>
      <c r="B660" s="25"/>
      <c r="C660" s="21"/>
      <c r="D660" s="21">
        <v>0</v>
      </c>
      <c r="E660" s="22"/>
      <c r="F660" s="22"/>
    </row>
    <row r="661" spans="1:6" ht="16.5" customHeight="1">
      <c r="A661" s="23" t="s">
        <v>475</v>
      </c>
      <c r="B661" s="21">
        <f>SUM(B662:B663)</f>
        <v>0</v>
      </c>
      <c r="C661" s="21">
        <f>SUM(C662:C663)</f>
        <v>76</v>
      </c>
      <c r="D661" s="21">
        <f>SUM(D662:D663)</f>
        <v>375</v>
      </c>
      <c r="E661" s="22">
        <f t="shared" si="6"/>
        <v>493.42105263157896</v>
      </c>
      <c r="F661" s="22"/>
    </row>
    <row r="662" spans="1:6" ht="16.5" customHeight="1">
      <c r="A662" s="24" t="s">
        <v>476</v>
      </c>
      <c r="B662" s="25"/>
      <c r="C662" s="21"/>
      <c r="D662" s="21">
        <v>375</v>
      </c>
      <c r="E662" s="22"/>
      <c r="F662" s="22"/>
    </row>
    <row r="663" spans="1:6" ht="16.5" customHeight="1">
      <c r="A663" s="24" t="s">
        <v>477</v>
      </c>
      <c r="B663" s="25"/>
      <c r="C663" s="21">
        <v>76</v>
      </c>
      <c r="D663" s="21">
        <v>0</v>
      </c>
      <c r="E663" s="22">
        <f t="shared" si="6"/>
        <v>0</v>
      </c>
      <c r="F663" s="22"/>
    </row>
    <row r="664" spans="1:6" ht="16.5" customHeight="1">
      <c r="A664" s="23" t="s">
        <v>478</v>
      </c>
      <c r="B664" s="21">
        <f>SUM(B665:B667)</f>
        <v>10210</v>
      </c>
      <c r="C664" s="21">
        <f>SUM(C665:C667)</f>
        <v>13981</v>
      </c>
      <c r="D664" s="21">
        <f>SUM(D665:D667)</f>
        <v>8475</v>
      </c>
      <c r="E664" s="22">
        <f t="shared" si="6"/>
        <v>60.61798154638438</v>
      </c>
      <c r="F664" s="22">
        <f>(D664-B664)/B664</f>
        <v>-0.16993143976493633</v>
      </c>
    </row>
    <row r="665" spans="1:6" ht="16.5" customHeight="1">
      <c r="A665" s="24" t="s">
        <v>479</v>
      </c>
      <c r="B665" s="25">
        <v>5665</v>
      </c>
      <c r="C665" s="21">
        <v>9557</v>
      </c>
      <c r="D665" s="21">
        <v>0</v>
      </c>
      <c r="E665" s="22">
        <f t="shared" si="6"/>
        <v>0</v>
      </c>
      <c r="F665" s="22">
        <f>(D665-B665)/B665</f>
        <v>-1</v>
      </c>
    </row>
    <row r="666" spans="1:6" ht="16.5" customHeight="1">
      <c r="A666" s="24" t="s">
        <v>480</v>
      </c>
      <c r="B666" s="25">
        <v>4333</v>
      </c>
      <c r="C666" s="21">
        <v>4424</v>
      </c>
      <c r="D666" s="21">
        <v>5342</v>
      </c>
      <c r="E666" s="22">
        <f t="shared" si="6"/>
        <v>120.750452079566</v>
      </c>
      <c r="F666" s="22">
        <f>(D666-B666)/B666</f>
        <v>0.23286406646665128</v>
      </c>
    </row>
    <row r="667" spans="1:6" ht="16.5" customHeight="1">
      <c r="A667" s="24" t="s">
        <v>481</v>
      </c>
      <c r="B667" s="25">
        <v>212</v>
      </c>
      <c r="C667" s="21"/>
      <c r="D667" s="21">
        <v>3133</v>
      </c>
      <c r="E667" s="22"/>
      <c r="F667" s="22">
        <f>(D667-B667)/B667</f>
        <v>13.778301886792454</v>
      </c>
    </row>
    <row r="668" spans="1:6" ht="16.5" customHeight="1">
      <c r="A668" s="23" t="s">
        <v>482</v>
      </c>
      <c r="B668" s="21">
        <f>SUM(B669:B672)</f>
        <v>3159</v>
      </c>
      <c r="C668" s="21">
        <f>SUM(C669:C672)</f>
        <v>3761</v>
      </c>
      <c r="D668" s="21">
        <f>SUM(D669:D672)</f>
        <v>3062</v>
      </c>
      <c r="E668" s="22">
        <f t="shared" si="6"/>
        <v>81.41451741558097</v>
      </c>
      <c r="F668" s="22">
        <f>(D668-B668)/B668</f>
        <v>-0.030705919594808485</v>
      </c>
    </row>
    <row r="669" spans="1:6" ht="16.5" customHeight="1">
      <c r="A669" s="24" t="s">
        <v>483</v>
      </c>
      <c r="B669" s="25"/>
      <c r="C669" s="21"/>
      <c r="D669" s="21">
        <v>0</v>
      </c>
      <c r="E669" s="22"/>
      <c r="F669" s="22"/>
    </row>
    <row r="670" spans="1:6" ht="16.5" customHeight="1">
      <c r="A670" s="24" t="s">
        <v>484</v>
      </c>
      <c r="B670" s="25">
        <v>3159</v>
      </c>
      <c r="C670" s="21">
        <v>3761</v>
      </c>
      <c r="D670" s="21">
        <v>3062</v>
      </c>
      <c r="E670" s="22">
        <f t="shared" si="6"/>
        <v>81.41451741558097</v>
      </c>
      <c r="F670" s="22">
        <f>(D670-B670)/B670</f>
        <v>-0.030705919594808485</v>
      </c>
    </row>
    <row r="671" spans="1:6" ht="16.5" customHeight="1">
      <c r="A671" s="24" t="s">
        <v>485</v>
      </c>
      <c r="B671" s="25"/>
      <c r="C671" s="21"/>
      <c r="D671" s="21">
        <v>0</v>
      </c>
      <c r="E671" s="22"/>
      <c r="F671" s="22"/>
    </row>
    <row r="672" spans="1:6" ht="16.5" customHeight="1">
      <c r="A672" s="24" t="s">
        <v>486</v>
      </c>
      <c r="B672" s="25"/>
      <c r="C672" s="21"/>
      <c r="D672" s="21">
        <v>0</v>
      </c>
      <c r="E672" s="22"/>
      <c r="F672" s="22"/>
    </row>
    <row r="673" spans="1:6" ht="16.5" customHeight="1">
      <c r="A673" s="23" t="s">
        <v>487</v>
      </c>
      <c r="B673" s="21">
        <f>SUM(B674:B680)</f>
        <v>382</v>
      </c>
      <c r="C673" s="21">
        <f>SUM(C674:C680)</f>
        <v>144</v>
      </c>
      <c r="D673" s="21">
        <f>SUM(D674:D680)</f>
        <v>491</v>
      </c>
      <c r="E673" s="22">
        <f t="shared" si="6"/>
        <v>340.97222222222223</v>
      </c>
      <c r="F673" s="22">
        <f>(D673-B673)/B673</f>
        <v>0.28534031413612565</v>
      </c>
    </row>
    <row r="674" spans="1:6" ht="16.5" customHeight="1">
      <c r="A674" s="24" t="s">
        <v>12</v>
      </c>
      <c r="B674" s="25">
        <v>57</v>
      </c>
      <c r="C674" s="21">
        <v>52</v>
      </c>
      <c r="D674" s="21">
        <v>82</v>
      </c>
      <c r="E674" s="22">
        <f t="shared" si="6"/>
        <v>157.69230769230768</v>
      </c>
      <c r="F674" s="22">
        <f>(D674-B674)/B674</f>
        <v>0.43859649122807015</v>
      </c>
    </row>
    <row r="675" spans="1:6" ht="16.5" customHeight="1">
      <c r="A675" s="24" t="s">
        <v>13</v>
      </c>
      <c r="B675" s="25">
        <v>306</v>
      </c>
      <c r="C675" s="21"/>
      <c r="D675" s="21">
        <v>234</v>
      </c>
      <c r="E675" s="22"/>
      <c r="F675" s="22">
        <f>(D675-B675)/B675</f>
        <v>-0.23529411764705882</v>
      </c>
    </row>
    <row r="676" spans="1:6" ht="16.5" customHeight="1">
      <c r="A676" s="24" t="s">
        <v>14</v>
      </c>
      <c r="B676" s="25">
        <v>0</v>
      </c>
      <c r="C676" s="21"/>
      <c r="D676" s="21">
        <v>0</v>
      </c>
      <c r="E676" s="22"/>
      <c r="F676" s="22"/>
    </row>
    <row r="677" spans="1:6" ht="16.5" customHeight="1">
      <c r="A677" s="24" t="s">
        <v>488</v>
      </c>
      <c r="B677" s="25">
        <v>0</v>
      </c>
      <c r="C677" s="21">
        <v>42</v>
      </c>
      <c r="D677" s="21">
        <v>0</v>
      </c>
      <c r="E677" s="22">
        <f t="shared" si="6"/>
        <v>0</v>
      </c>
      <c r="F677" s="22"/>
    </row>
    <row r="678" spans="1:6" ht="16.5" customHeight="1">
      <c r="A678" s="24" t="s">
        <v>489</v>
      </c>
      <c r="B678" s="25">
        <v>0</v>
      </c>
      <c r="C678" s="21"/>
      <c r="D678" s="21">
        <v>0</v>
      </c>
      <c r="E678" s="22"/>
      <c r="F678" s="22"/>
    </row>
    <row r="679" spans="1:6" ht="16.5" customHeight="1">
      <c r="A679" s="24" t="s">
        <v>21</v>
      </c>
      <c r="B679" s="25">
        <v>0</v>
      </c>
      <c r="C679" s="21"/>
      <c r="D679" s="21">
        <v>0</v>
      </c>
      <c r="E679" s="22"/>
      <c r="F679" s="22"/>
    </row>
    <row r="680" spans="1:6" ht="16.5" customHeight="1">
      <c r="A680" s="24" t="s">
        <v>490</v>
      </c>
      <c r="B680" s="25">
        <v>19</v>
      </c>
      <c r="C680" s="21">
        <v>50</v>
      </c>
      <c r="D680" s="21">
        <v>175</v>
      </c>
      <c r="E680" s="22">
        <f t="shared" si="6"/>
        <v>350</v>
      </c>
      <c r="F680" s="22">
        <f>(D680-B680)/B680</f>
        <v>8.210526315789474</v>
      </c>
    </row>
    <row r="681" spans="1:6" ht="16.5" customHeight="1">
      <c r="A681" s="23" t="s">
        <v>491</v>
      </c>
      <c r="B681" s="21">
        <f>SUM(B682:B683)</f>
        <v>0</v>
      </c>
      <c r="C681" s="21">
        <f>SUM(C682:C683)</f>
        <v>0</v>
      </c>
      <c r="D681" s="21">
        <f>SUM(D682:D683)</f>
        <v>0</v>
      </c>
      <c r="E681" s="22"/>
      <c r="F681" s="22"/>
    </row>
    <row r="682" spans="1:6" ht="16.5" customHeight="1">
      <c r="A682" s="24" t="s">
        <v>492</v>
      </c>
      <c r="B682" s="25"/>
      <c r="C682" s="21"/>
      <c r="D682" s="21">
        <v>0</v>
      </c>
      <c r="E682" s="22"/>
      <c r="F682" s="22"/>
    </row>
    <row r="683" spans="1:6" ht="16.5" customHeight="1">
      <c r="A683" s="24" t="s">
        <v>493</v>
      </c>
      <c r="B683" s="25"/>
      <c r="C683" s="21"/>
      <c r="D683" s="21">
        <v>0</v>
      </c>
      <c r="E683" s="22"/>
      <c r="F683" s="22"/>
    </row>
    <row r="684" spans="1:6" ht="16.5" customHeight="1">
      <c r="A684" s="23" t="s">
        <v>494</v>
      </c>
      <c r="B684" s="21">
        <f>B685</f>
        <v>4427</v>
      </c>
      <c r="C684" s="21">
        <f>C685</f>
        <v>6000</v>
      </c>
      <c r="D684" s="21">
        <f>D685</f>
        <v>692</v>
      </c>
      <c r="E684" s="22">
        <f t="shared" si="6"/>
        <v>11.533333333333333</v>
      </c>
      <c r="F684" s="22">
        <f>(D684-B684)/B684</f>
        <v>-0.843686469392365</v>
      </c>
    </row>
    <row r="685" spans="1:6" ht="16.5" customHeight="1">
      <c r="A685" s="24" t="s">
        <v>495</v>
      </c>
      <c r="B685" s="25">
        <v>4427</v>
      </c>
      <c r="C685" s="21">
        <v>6000</v>
      </c>
      <c r="D685" s="21">
        <v>692</v>
      </c>
      <c r="E685" s="22">
        <f t="shared" si="6"/>
        <v>11.533333333333333</v>
      </c>
      <c r="F685" s="22">
        <f>(D685-B685)/B685</f>
        <v>-0.843686469392365</v>
      </c>
    </row>
    <row r="686" spans="1:6" ht="16.5" customHeight="1">
      <c r="A686" s="23" t="s">
        <v>496</v>
      </c>
      <c r="B686" s="21">
        <f>SUM(B687,B692,B706,B710,B722,B725,B729,B734,B738,B742,B745,B754,B756)</f>
        <v>46605</v>
      </c>
      <c r="C686" s="21">
        <f>SUM(C687,C692,C706,C710,C722,C725,C729,C734,C738,C742,C745,C754,C756)</f>
        <v>32913</v>
      </c>
      <c r="D686" s="21">
        <f>SUM(D687,D692,D706,D710,D722,D725,D729,D734,D738,D742,D745,D754,D756)</f>
        <v>49047</v>
      </c>
      <c r="E686" s="22">
        <f t="shared" si="6"/>
        <v>149.02014401604228</v>
      </c>
      <c r="F686" s="22">
        <f>(D686-B686)/B686</f>
        <v>0.05239781139362729</v>
      </c>
    </row>
    <row r="687" spans="1:6" ht="16.5" customHeight="1">
      <c r="A687" s="23" t="s">
        <v>497</v>
      </c>
      <c r="B687" s="21">
        <f>SUM(B688:B691)</f>
        <v>1204</v>
      </c>
      <c r="C687" s="21">
        <f>SUM(C688:C691)</f>
        <v>969</v>
      </c>
      <c r="D687" s="21">
        <f>SUM(D688:D691)</f>
        <v>766</v>
      </c>
      <c r="E687" s="22">
        <f t="shared" si="6"/>
        <v>79.05056759545923</v>
      </c>
      <c r="F687" s="22">
        <f>(D687-B687)/B687</f>
        <v>-0.3637873754152824</v>
      </c>
    </row>
    <row r="688" spans="1:6" ht="16.5" customHeight="1">
      <c r="A688" s="24" t="s">
        <v>12</v>
      </c>
      <c r="B688" s="21">
        <v>295</v>
      </c>
      <c r="C688" s="21">
        <v>345</v>
      </c>
      <c r="D688" s="21">
        <v>272</v>
      </c>
      <c r="E688" s="22">
        <f t="shared" si="6"/>
        <v>78.84057971014494</v>
      </c>
      <c r="F688" s="22">
        <f>(D688-B688)/B688</f>
        <v>-0.07796610169491526</v>
      </c>
    </row>
    <row r="689" spans="1:6" ht="16.5" customHeight="1">
      <c r="A689" s="24" t="s">
        <v>13</v>
      </c>
      <c r="B689" s="21">
        <v>174</v>
      </c>
      <c r="C689" s="21">
        <v>85</v>
      </c>
      <c r="D689" s="21">
        <v>201</v>
      </c>
      <c r="E689" s="22">
        <f t="shared" si="6"/>
        <v>236.47058823529412</v>
      </c>
      <c r="F689" s="22">
        <f>(D689-B689)/B689</f>
        <v>0.15517241379310345</v>
      </c>
    </row>
    <row r="690" spans="1:6" ht="16.5" customHeight="1">
      <c r="A690" s="24" t="s">
        <v>14</v>
      </c>
      <c r="B690" s="21">
        <v>0</v>
      </c>
      <c r="C690" s="21">
        <v>0</v>
      </c>
      <c r="D690" s="21">
        <v>0</v>
      </c>
      <c r="E690" s="22"/>
      <c r="F690" s="22"/>
    </row>
    <row r="691" spans="1:6" ht="16.5" customHeight="1">
      <c r="A691" s="24" t="s">
        <v>498</v>
      </c>
      <c r="B691" s="21">
        <v>735</v>
      </c>
      <c r="C691" s="21">
        <v>539</v>
      </c>
      <c r="D691" s="21">
        <v>293</v>
      </c>
      <c r="E691" s="22">
        <f t="shared" si="6"/>
        <v>54.35992578849722</v>
      </c>
      <c r="F691" s="22">
        <f>(D691-B691)/B691</f>
        <v>-0.601360544217687</v>
      </c>
    </row>
    <row r="692" spans="1:6" ht="16.5" customHeight="1">
      <c r="A692" s="23" t="s">
        <v>499</v>
      </c>
      <c r="B692" s="21">
        <f>SUM(B693:B705)</f>
        <v>8289</v>
      </c>
      <c r="C692" s="21">
        <f>SUM(C693:C705)</f>
        <v>420</v>
      </c>
      <c r="D692" s="21">
        <f>SUM(D693:D705)</f>
        <v>11780</v>
      </c>
      <c r="E692" s="22">
        <f t="shared" si="6"/>
        <v>2804.7619047619046</v>
      </c>
      <c r="F692" s="22">
        <f>(D692-B692)/B692</f>
        <v>0.4211605742550368</v>
      </c>
    </row>
    <row r="693" spans="1:6" ht="16.5" customHeight="1">
      <c r="A693" s="24" t="s">
        <v>500</v>
      </c>
      <c r="B693" s="21">
        <v>8289</v>
      </c>
      <c r="C693" s="21">
        <v>220</v>
      </c>
      <c r="D693" s="21">
        <v>9180</v>
      </c>
      <c r="E693" s="22">
        <f t="shared" si="6"/>
        <v>4172.727272727273</v>
      </c>
      <c r="F693" s="22">
        <f>(D693-B693)/B693</f>
        <v>0.10749185667752444</v>
      </c>
    </row>
    <row r="694" spans="1:6" ht="16.5" customHeight="1">
      <c r="A694" s="24" t="s">
        <v>501</v>
      </c>
      <c r="B694" s="25"/>
      <c r="C694" s="21"/>
      <c r="D694" s="21">
        <v>0</v>
      </c>
      <c r="E694" s="22"/>
      <c r="F694" s="22"/>
    </row>
    <row r="695" spans="1:6" ht="16.5" customHeight="1">
      <c r="A695" s="24" t="s">
        <v>502</v>
      </c>
      <c r="B695" s="25"/>
      <c r="C695" s="21"/>
      <c r="D695" s="21">
        <v>0</v>
      </c>
      <c r="E695" s="22"/>
      <c r="F695" s="22"/>
    </row>
    <row r="696" spans="1:6" ht="16.5" customHeight="1">
      <c r="A696" s="24" t="s">
        <v>503</v>
      </c>
      <c r="B696" s="25"/>
      <c r="C696" s="21"/>
      <c r="D696" s="21">
        <v>0</v>
      </c>
      <c r="E696" s="22"/>
      <c r="F696" s="22"/>
    </row>
    <row r="697" spans="1:6" ht="16.5" customHeight="1">
      <c r="A697" s="24" t="s">
        <v>504</v>
      </c>
      <c r="B697" s="25"/>
      <c r="C697" s="21"/>
      <c r="D697" s="21">
        <v>0</v>
      </c>
      <c r="E697" s="22"/>
      <c r="F697" s="22"/>
    </row>
    <row r="698" spans="1:6" ht="16.5" customHeight="1">
      <c r="A698" s="24" t="s">
        <v>505</v>
      </c>
      <c r="B698" s="25"/>
      <c r="C698" s="21"/>
      <c r="D698" s="21">
        <v>1500</v>
      </c>
      <c r="E698" s="22"/>
      <c r="F698" s="22"/>
    </row>
    <row r="699" spans="1:6" ht="16.5" customHeight="1">
      <c r="A699" s="24" t="s">
        <v>506</v>
      </c>
      <c r="B699" s="25"/>
      <c r="C699" s="21"/>
      <c r="D699" s="21">
        <v>0</v>
      </c>
      <c r="E699" s="22"/>
      <c r="F699" s="22"/>
    </row>
    <row r="700" spans="1:6" ht="16.5" customHeight="1">
      <c r="A700" s="24" t="s">
        <v>507</v>
      </c>
      <c r="B700" s="25"/>
      <c r="C700" s="21"/>
      <c r="D700" s="21">
        <v>0</v>
      </c>
      <c r="E700" s="22"/>
      <c r="F700" s="22"/>
    </row>
    <row r="701" spans="1:6" ht="16.5" customHeight="1">
      <c r="A701" s="24" t="s">
        <v>508</v>
      </c>
      <c r="B701" s="25"/>
      <c r="C701" s="21"/>
      <c r="D701" s="21">
        <v>0</v>
      </c>
      <c r="E701" s="22"/>
      <c r="F701" s="22"/>
    </row>
    <row r="702" spans="1:6" ht="16.5" customHeight="1">
      <c r="A702" s="24" t="s">
        <v>509</v>
      </c>
      <c r="B702" s="25"/>
      <c r="C702" s="21"/>
      <c r="D702" s="21">
        <v>0</v>
      </c>
      <c r="E702" s="22"/>
      <c r="F702" s="22"/>
    </row>
    <row r="703" spans="1:6" ht="16.5" customHeight="1">
      <c r="A703" s="24" t="s">
        <v>510</v>
      </c>
      <c r="B703" s="25"/>
      <c r="C703" s="21"/>
      <c r="D703" s="21">
        <v>0</v>
      </c>
      <c r="E703" s="22"/>
      <c r="F703" s="22"/>
    </row>
    <row r="704" spans="1:6" ht="16.5" customHeight="1">
      <c r="A704" s="24" t="s">
        <v>511</v>
      </c>
      <c r="B704" s="25"/>
      <c r="C704" s="21"/>
      <c r="D704" s="21">
        <v>0</v>
      </c>
      <c r="E704" s="22"/>
      <c r="F704" s="22"/>
    </row>
    <row r="705" spans="1:6" ht="16.5" customHeight="1">
      <c r="A705" s="24" t="s">
        <v>512</v>
      </c>
      <c r="B705" s="25"/>
      <c r="C705" s="21">
        <v>200</v>
      </c>
      <c r="D705" s="21">
        <v>1100</v>
      </c>
      <c r="E705" s="22">
        <f t="shared" si="6"/>
        <v>550</v>
      </c>
      <c r="F705" s="22"/>
    </row>
    <row r="706" spans="1:6" ht="16.5" customHeight="1">
      <c r="A706" s="23" t="s">
        <v>513</v>
      </c>
      <c r="B706" s="21">
        <f>SUM(B707:B709)</f>
        <v>1403</v>
      </c>
      <c r="C706" s="21">
        <f>SUM(C707:C709)</f>
        <v>1485</v>
      </c>
      <c r="D706" s="21">
        <f>SUM(D707:D709)</f>
        <v>1417</v>
      </c>
      <c r="E706" s="22">
        <f t="shared" si="6"/>
        <v>95.42087542087542</v>
      </c>
      <c r="F706" s="22">
        <f>(D706-B706)/B706</f>
        <v>0.009978617248752673</v>
      </c>
    </row>
    <row r="707" spans="1:6" ht="16.5" customHeight="1">
      <c r="A707" s="24" t="s">
        <v>514</v>
      </c>
      <c r="B707" s="21">
        <v>0</v>
      </c>
      <c r="C707" s="21"/>
      <c r="D707" s="21">
        <v>0</v>
      </c>
      <c r="E707" s="22"/>
      <c r="F707" s="22"/>
    </row>
    <row r="708" spans="1:6" ht="16.5" customHeight="1">
      <c r="A708" s="24" t="s">
        <v>515</v>
      </c>
      <c r="B708" s="21">
        <v>1403</v>
      </c>
      <c r="C708" s="21">
        <v>1480</v>
      </c>
      <c r="D708" s="21">
        <v>1288</v>
      </c>
      <c r="E708" s="22">
        <f t="shared" si="6"/>
        <v>87.02702702702703</v>
      </c>
      <c r="F708" s="22">
        <f>(D708-B708)/B708</f>
        <v>-0.08196721311475409</v>
      </c>
    </row>
    <row r="709" spans="1:6" ht="16.5" customHeight="1">
      <c r="A709" s="24" t="s">
        <v>516</v>
      </c>
      <c r="B709" s="21">
        <v>0</v>
      </c>
      <c r="C709" s="21">
        <v>5</v>
      </c>
      <c r="D709" s="21">
        <v>129</v>
      </c>
      <c r="E709" s="22">
        <f t="shared" si="6"/>
        <v>2580</v>
      </c>
      <c r="F709" s="22"/>
    </row>
    <row r="710" spans="1:6" ht="16.5" customHeight="1">
      <c r="A710" s="23" t="s">
        <v>517</v>
      </c>
      <c r="B710" s="21">
        <f>SUM(B711:B721)</f>
        <v>6927</v>
      </c>
      <c r="C710" s="21">
        <f>SUM(C711:C721)</f>
        <v>5943</v>
      </c>
      <c r="D710" s="21">
        <f>SUM(D711:D721)</f>
        <v>8111</v>
      </c>
      <c r="E710" s="22">
        <f aca="true" t="shared" si="7" ref="E710:E773">D710/C710*100</f>
        <v>136.479892310281</v>
      </c>
      <c r="F710" s="22">
        <f aca="true" t="shared" si="8" ref="F710:F773">(D710-B710)/B710</f>
        <v>0.17092536451566334</v>
      </c>
    </row>
    <row r="711" spans="1:6" ht="16.5" customHeight="1">
      <c r="A711" s="24" t="s">
        <v>518</v>
      </c>
      <c r="B711" s="21">
        <v>1174</v>
      </c>
      <c r="C711" s="21">
        <v>910</v>
      </c>
      <c r="D711" s="21">
        <v>1957</v>
      </c>
      <c r="E711" s="22">
        <f t="shared" si="7"/>
        <v>215.05494505494505</v>
      </c>
      <c r="F711" s="22">
        <f t="shared" si="8"/>
        <v>0.6669505962521295</v>
      </c>
    </row>
    <row r="712" spans="1:6" ht="16.5" customHeight="1">
      <c r="A712" s="24" t="s">
        <v>519</v>
      </c>
      <c r="B712" s="21">
        <v>131</v>
      </c>
      <c r="C712" s="21">
        <v>134</v>
      </c>
      <c r="D712" s="21">
        <v>134</v>
      </c>
      <c r="E712" s="22">
        <f t="shared" si="7"/>
        <v>100</v>
      </c>
      <c r="F712" s="22">
        <f t="shared" si="8"/>
        <v>0.022900763358778626</v>
      </c>
    </row>
    <row r="713" spans="1:6" ht="16.5" customHeight="1">
      <c r="A713" s="24" t="s">
        <v>520</v>
      </c>
      <c r="B713" s="21">
        <v>2873</v>
      </c>
      <c r="C713" s="21">
        <v>600</v>
      </c>
      <c r="D713" s="21">
        <v>2045</v>
      </c>
      <c r="E713" s="22">
        <f t="shared" si="7"/>
        <v>340.8333333333333</v>
      </c>
      <c r="F713" s="22">
        <f t="shared" si="8"/>
        <v>-0.2882004872955099</v>
      </c>
    </row>
    <row r="714" spans="1:6" ht="16.5" customHeight="1">
      <c r="A714" s="24" t="s">
        <v>521</v>
      </c>
      <c r="B714" s="21">
        <v>0</v>
      </c>
      <c r="C714" s="21">
        <v>0</v>
      </c>
      <c r="D714" s="21">
        <v>0</v>
      </c>
      <c r="E714" s="22"/>
      <c r="F714" s="22"/>
    </row>
    <row r="715" spans="1:6" ht="16.5" customHeight="1">
      <c r="A715" s="24" t="s">
        <v>522</v>
      </c>
      <c r="B715" s="21">
        <v>0</v>
      </c>
      <c r="C715" s="21">
        <v>0</v>
      </c>
      <c r="D715" s="21">
        <v>0</v>
      </c>
      <c r="E715" s="22"/>
      <c r="F715" s="22"/>
    </row>
    <row r="716" spans="1:6" ht="16.5" customHeight="1">
      <c r="A716" s="24" t="s">
        <v>523</v>
      </c>
      <c r="B716" s="21">
        <v>0</v>
      </c>
      <c r="C716" s="21">
        <v>0</v>
      </c>
      <c r="D716" s="21">
        <v>0</v>
      </c>
      <c r="E716" s="22"/>
      <c r="F716" s="22"/>
    </row>
    <row r="717" spans="1:6" ht="16.5" customHeight="1">
      <c r="A717" s="24" t="s">
        <v>524</v>
      </c>
      <c r="B717" s="21">
        <v>119</v>
      </c>
      <c r="C717" s="21">
        <v>87</v>
      </c>
      <c r="D717" s="21">
        <v>95</v>
      </c>
      <c r="E717" s="22">
        <f t="shared" si="7"/>
        <v>109.19540229885058</v>
      </c>
      <c r="F717" s="22">
        <f t="shared" si="8"/>
        <v>-0.20168067226890757</v>
      </c>
    </row>
    <row r="718" spans="1:6" ht="16.5" customHeight="1">
      <c r="A718" s="24" t="s">
        <v>525</v>
      </c>
      <c r="B718" s="21">
        <v>2186</v>
      </c>
      <c r="C718" s="21">
        <v>1100</v>
      </c>
      <c r="D718" s="21">
        <v>1686</v>
      </c>
      <c r="E718" s="22">
        <f t="shared" si="7"/>
        <v>153.27272727272728</v>
      </c>
      <c r="F718" s="22">
        <f t="shared" si="8"/>
        <v>-0.22872827081427263</v>
      </c>
    </row>
    <row r="719" spans="1:6" ht="16.5" customHeight="1">
      <c r="A719" s="24" t="s">
        <v>526</v>
      </c>
      <c r="B719" s="21">
        <v>213</v>
      </c>
      <c r="C719" s="21">
        <v>5</v>
      </c>
      <c r="D719" s="21">
        <v>112</v>
      </c>
      <c r="E719" s="22">
        <f t="shared" si="7"/>
        <v>2240</v>
      </c>
      <c r="F719" s="22">
        <f t="shared" si="8"/>
        <v>-0.47417840375586856</v>
      </c>
    </row>
    <row r="720" spans="1:6" ht="16.5" customHeight="1">
      <c r="A720" s="24" t="s">
        <v>527</v>
      </c>
      <c r="B720" s="21">
        <v>0</v>
      </c>
      <c r="C720" s="21">
        <v>57</v>
      </c>
      <c r="D720" s="21">
        <v>1577</v>
      </c>
      <c r="E720" s="22">
        <f t="shared" si="7"/>
        <v>2766.666666666667</v>
      </c>
      <c r="F720" s="22"/>
    </row>
    <row r="721" spans="1:6" ht="16.5" customHeight="1">
      <c r="A721" s="24" t="s">
        <v>528</v>
      </c>
      <c r="B721" s="21">
        <v>231</v>
      </c>
      <c r="C721" s="21">
        <v>3050</v>
      </c>
      <c r="D721" s="21">
        <v>505</v>
      </c>
      <c r="E721" s="22">
        <f t="shared" si="7"/>
        <v>16.557377049180328</v>
      </c>
      <c r="F721" s="22">
        <f t="shared" si="8"/>
        <v>1.1861471861471862</v>
      </c>
    </row>
    <row r="722" spans="1:6" ht="16.5" customHeight="1">
      <c r="A722" s="23" t="s">
        <v>529</v>
      </c>
      <c r="B722" s="21">
        <f>SUM(B723:B724)</f>
        <v>30</v>
      </c>
      <c r="C722" s="21">
        <f>SUM(C723:C724)</f>
        <v>0</v>
      </c>
      <c r="D722" s="21">
        <f>SUM(D723:D724)</f>
        <v>1</v>
      </c>
      <c r="E722" s="22"/>
      <c r="F722" s="22">
        <f t="shared" si="8"/>
        <v>-0.9666666666666667</v>
      </c>
    </row>
    <row r="723" spans="1:6" ht="16.5" customHeight="1">
      <c r="A723" s="24" t="s">
        <v>530</v>
      </c>
      <c r="B723" s="21">
        <v>0</v>
      </c>
      <c r="C723" s="21"/>
      <c r="D723" s="21">
        <v>0</v>
      </c>
      <c r="E723" s="22"/>
      <c r="F723" s="22"/>
    </row>
    <row r="724" spans="1:6" ht="16.5" customHeight="1">
      <c r="A724" s="24" t="s">
        <v>531</v>
      </c>
      <c r="B724" s="21">
        <v>30</v>
      </c>
      <c r="C724" s="21"/>
      <c r="D724" s="21">
        <v>1</v>
      </c>
      <c r="E724" s="22"/>
      <c r="F724" s="22">
        <f t="shared" si="8"/>
        <v>-0.9666666666666667</v>
      </c>
    </row>
    <row r="725" spans="1:6" ht="16.5" customHeight="1">
      <c r="A725" s="23" t="s">
        <v>532</v>
      </c>
      <c r="B725" s="21">
        <f>SUM(B726:B728)</f>
        <v>1920</v>
      </c>
      <c r="C725" s="21">
        <f>SUM(C726:C728)</f>
        <v>2094</v>
      </c>
      <c r="D725" s="21">
        <f>SUM(D726:D728)</f>
        <v>2257</v>
      </c>
      <c r="E725" s="22">
        <f t="shared" si="7"/>
        <v>107.78414517669532</v>
      </c>
      <c r="F725" s="22">
        <f t="shared" si="8"/>
        <v>0.17552083333333332</v>
      </c>
    </row>
    <row r="726" spans="1:6" ht="16.5" customHeight="1">
      <c r="A726" s="24" t="s">
        <v>533</v>
      </c>
      <c r="B726" s="21">
        <v>471</v>
      </c>
      <c r="C726" s="21">
        <v>730</v>
      </c>
      <c r="D726" s="21">
        <v>407</v>
      </c>
      <c r="E726" s="22">
        <f t="shared" si="7"/>
        <v>55.75342465753425</v>
      </c>
      <c r="F726" s="22">
        <f t="shared" si="8"/>
        <v>-0.13588110403397027</v>
      </c>
    </row>
    <row r="727" spans="1:6" ht="16.5" customHeight="1">
      <c r="A727" s="24" t="s">
        <v>534</v>
      </c>
      <c r="B727" s="21">
        <v>45</v>
      </c>
      <c r="C727" s="21">
        <v>449</v>
      </c>
      <c r="D727" s="21">
        <v>18</v>
      </c>
      <c r="E727" s="22">
        <f t="shared" si="7"/>
        <v>4.008908685968819</v>
      </c>
      <c r="F727" s="22">
        <f t="shared" si="8"/>
        <v>-0.6</v>
      </c>
    </row>
    <row r="728" spans="1:6" ht="16.5" customHeight="1">
      <c r="A728" s="24" t="s">
        <v>535</v>
      </c>
      <c r="B728" s="21">
        <v>1404</v>
      </c>
      <c r="C728" s="21">
        <v>915</v>
      </c>
      <c r="D728" s="21">
        <v>1832</v>
      </c>
      <c r="E728" s="22">
        <f t="shared" si="7"/>
        <v>200.21857923497265</v>
      </c>
      <c r="F728" s="22">
        <f t="shared" si="8"/>
        <v>0.30484330484330485</v>
      </c>
    </row>
    <row r="729" spans="1:6" ht="16.5" customHeight="1">
      <c r="A729" s="23" t="s">
        <v>536</v>
      </c>
      <c r="B729" s="21">
        <f>SUM(B730:B733)</f>
        <v>3842</v>
      </c>
      <c r="C729" s="21">
        <f>SUM(C730:C733)</f>
        <v>4692</v>
      </c>
      <c r="D729" s="21">
        <f>SUM(D730:D733)</f>
        <v>5000</v>
      </c>
      <c r="E729" s="22">
        <f t="shared" si="7"/>
        <v>106.56436487638534</v>
      </c>
      <c r="F729" s="22">
        <f t="shared" si="8"/>
        <v>0.30140551795939613</v>
      </c>
    </row>
    <row r="730" spans="1:6" ht="16.5" customHeight="1">
      <c r="A730" s="24" t="s">
        <v>537</v>
      </c>
      <c r="B730" s="21">
        <v>1497</v>
      </c>
      <c r="C730" s="21">
        <v>4130</v>
      </c>
      <c r="D730" s="21">
        <v>1793</v>
      </c>
      <c r="E730" s="22">
        <f t="shared" si="7"/>
        <v>43.41404358353511</v>
      </c>
      <c r="F730" s="22">
        <f t="shared" si="8"/>
        <v>0.19772879091516365</v>
      </c>
    </row>
    <row r="731" spans="1:6" ht="16.5" customHeight="1">
      <c r="A731" s="24" t="s">
        <v>538</v>
      </c>
      <c r="B731" s="21">
        <v>2345</v>
      </c>
      <c r="C731" s="21">
        <v>12</v>
      </c>
      <c r="D731" s="21">
        <v>3207</v>
      </c>
      <c r="E731" s="22">
        <f t="shared" si="7"/>
        <v>26725</v>
      </c>
      <c r="F731" s="22">
        <f t="shared" si="8"/>
        <v>0.367590618336887</v>
      </c>
    </row>
    <row r="732" spans="1:6" ht="16.5" customHeight="1">
      <c r="A732" s="24" t="s">
        <v>539</v>
      </c>
      <c r="B732" s="25"/>
      <c r="C732" s="21">
        <v>0</v>
      </c>
      <c r="D732" s="21">
        <v>0</v>
      </c>
      <c r="E732" s="22"/>
      <c r="F732" s="22"/>
    </row>
    <row r="733" spans="1:6" ht="16.5" customHeight="1">
      <c r="A733" s="24" t="s">
        <v>540</v>
      </c>
      <c r="B733" s="25"/>
      <c r="C733" s="21">
        <v>550</v>
      </c>
      <c r="D733" s="21">
        <v>0</v>
      </c>
      <c r="E733" s="22">
        <f t="shared" si="7"/>
        <v>0</v>
      </c>
      <c r="F733" s="22"/>
    </row>
    <row r="734" spans="1:6" ht="16.5" customHeight="1">
      <c r="A734" s="23" t="s">
        <v>541</v>
      </c>
      <c r="B734" s="21">
        <f>SUM(B735:B737)</f>
        <v>22044</v>
      </c>
      <c r="C734" s="21">
        <f>SUM(C735:C737)</f>
        <v>9025</v>
      </c>
      <c r="D734" s="21">
        <f>SUM(D735:D737)</f>
        <v>18863</v>
      </c>
      <c r="E734" s="22">
        <f t="shared" si="7"/>
        <v>209.00831024930747</v>
      </c>
      <c r="F734" s="22">
        <f t="shared" si="8"/>
        <v>-0.1443023044819452</v>
      </c>
    </row>
    <row r="735" spans="1:6" ht="16.5" customHeight="1">
      <c r="A735" s="24" t="s">
        <v>542</v>
      </c>
      <c r="B735" s="25">
        <v>4592</v>
      </c>
      <c r="C735" s="21">
        <v>5100</v>
      </c>
      <c r="D735" s="21">
        <v>3323</v>
      </c>
      <c r="E735" s="22">
        <f t="shared" si="7"/>
        <v>65.15686274509804</v>
      </c>
      <c r="F735" s="22">
        <f t="shared" si="8"/>
        <v>-0.27635017421602787</v>
      </c>
    </row>
    <row r="736" spans="1:6" ht="16.5" customHeight="1">
      <c r="A736" s="24" t="s">
        <v>543</v>
      </c>
      <c r="B736" s="25">
        <v>16578</v>
      </c>
      <c r="C736" s="21">
        <v>3925</v>
      </c>
      <c r="D736" s="21">
        <v>14757</v>
      </c>
      <c r="E736" s="22">
        <f t="shared" si="7"/>
        <v>375.97452229299364</v>
      </c>
      <c r="F736" s="22">
        <f t="shared" si="8"/>
        <v>-0.10984437205935577</v>
      </c>
    </row>
    <row r="737" spans="1:6" ht="16.5" customHeight="1">
      <c r="A737" s="24" t="s">
        <v>544</v>
      </c>
      <c r="B737" s="25">
        <v>874</v>
      </c>
      <c r="C737" s="21"/>
      <c r="D737" s="21">
        <v>783</v>
      </c>
      <c r="E737" s="22" t="e">
        <f t="shared" si="7"/>
        <v>#DIV/0!</v>
      </c>
      <c r="F737" s="22">
        <f t="shared" si="8"/>
        <v>-0.10411899313501144</v>
      </c>
    </row>
    <row r="738" spans="1:6" ht="16.5" customHeight="1">
      <c r="A738" s="23" t="s">
        <v>545</v>
      </c>
      <c r="B738" s="21">
        <f>SUM(B739:B741)</f>
        <v>426</v>
      </c>
      <c r="C738" s="21">
        <f>SUM(C739:C741)</f>
        <v>2961</v>
      </c>
      <c r="D738" s="21">
        <f>SUM(D739:D741)</f>
        <v>578</v>
      </c>
      <c r="E738" s="22">
        <f t="shared" si="7"/>
        <v>19.520432286389735</v>
      </c>
      <c r="F738" s="22">
        <f t="shared" si="8"/>
        <v>0.3568075117370892</v>
      </c>
    </row>
    <row r="739" spans="1:6" ht="16.5" customHeight="1">
      <c r="A739" s="24" t="s">
        <v>546</v>
      </c>
      <c r="B739" s="21">
        <v>426</v>
      </c>
      <c r="C739" s="21">
        <v>1061</v>
      </c>
      <c r="D739" s="21">
        <v>565</v>
      </c>
      <c r="E739" s="22">
        <f t="shared" si="7"/>
        <v>53.251649387370406</v>
      </c>
      <c r="F739" s="22">
        <f t="shared" si="8"/>
        <v>0.32629107981220656</v>
      </c>
    </row>
    <row r="740" spans="1:6" ht="16.5" customHeight="1">
      <c r="A740" s="24" t="s">
        <v>547</v>
      </c>
      <c r="B740" s="25"/>
      <c r="C740" s="21"/>
      <c r="D740" s="21">
        <v>13</v>
      </c>
      <c r="E740" s="22"/>
      <c r="F740" s="22"/>
    </row>
    <row r="741" spans="1:6" ht="16.5" customHeight="1">
      <c r="A741" s="24" t="s">
        <v>548</v>
      </c>
      <c r="B741" s="25"/>
      <c r="C741" s="21">
        <v>1900</v>
      </c>
      <c r="D741" s="21">
        <v>0</v>
      </c>
      <c r="E741" s="22">
        <f t="shared" si="7"/>
        <v>0</v>
      </c>
      <c r="F741" s="22"/>
    </row>
    <row r="742" spans="1:6" ht="16.5" customHeight="1">
      <c r="A742" s="23" t="s">
        <v>549</v>
      </c>
      <c r="B742" s="21">
        <f>SUM(B743:B744)</f>
        <v>19</v>
      </c>
      <c r="C742" s="21">
        <f>SUM(C743:C744)</f>
        <v>130</v>
      </c>
      <c r="D742" s="21">
        <f>SUM(D743:D744)</f>
        <v>25</v>
      </c>
      <c r="E742" s="22">
        <f t="shared" si="7"/>
        <v>19.230769230769234</v>
      </c>
      <c r="F742" s="22">
        <f t="shared" si="8"/>
        <v>0.3157894736842105</v>
      </c>
    </row>
    <row r="743" spans="1:6" ht="16.5" customHeight="1">
      <c r="A743" s="24" t="s">
        <v>550</v>
      </c>
      <c r="B743" s="25">
        <v>18</v>
      </c>
      <c r="C743" s="21">
        <v>75</v>
      </c>
      <c r="D743" s="21">
        <v>11</v>
      </c>
      <c r="E743" s="22">
        <f t="shared" si="7"/>
        <v>14.666666666666666</v>
      </c>
      <c r="F743" s="22">
        <f t="shared" si="8"/>
        <v>-0.3888888888888889</v>
      </c>
    </row>
    <row r="744" spans="1:6" ht="16.5" customHeight="1">
      <c r="A744" s="24" t="s">
        <v>551</v>
      </c>
      <c r="B744" s="25">
        <v>1</v>
      </c>
      <c r="C744" s="21">
        <v>55</v>
      </c>
      <c r="D744" s="21">
        <v>14</v>
      </c>
      <c r="E744" s="22">
        <f t="shared" si="7"/>
        <v>25.454545454545453</v>
      </c>
      <c r="F744" s="22">
        <f t="shared" si="8"/>
        <v>13</v>
      </c>
    </row>
    <row r="745" spans="1:6" ht="16.5" customHeight="1">
      <c r="A745" s="23" t="s">
        <v>552</v>
      </c>
      <c r="B745" s="21">
        <f>SUM(B746:B753)</f>
        <v>386</v>
      </c>
      <c r="C745" s="21">
        <f>SUM(C746:C753)</f>
        <v>3236</v>
      </c>
      <c r="D745" s="21">
        <f>SUM(D746:D753)</f>
        <v>213</v>
      </c>
      <c r="E745" s="22">
        <f t="shared" si="7"/>
        <v>6.582200247218789</v>
      </c>
      <c r="F745" s="22">
        <f t="shared" si="8"/>
        <v>-0.4481865284974093</v>
      </c>
    </row>
    <row r="746" spans="1:6" ht="16.5" customHeight="1">
      <c r="A746" s="24" t="s">
        <v>12</v>
      </c>
      <c r="B746" s="25">
        <v>130</v>
      </c>
      <c r="C746" s="21">
        <v>680</v>
      </c>
      <c r="D746" s="21">
        <v>183</v>
      </c>
      <c r="E746" s="22">
        <f t="shared" si="7"/>
        <v>26.91176470588235</v>
      </c>
      <c r="F746" s="22">
        <f t="shared" si="8"/>
        <v>0.4076923076923077</v>
      </c>
    </row>
    <row r="747" spans="1:6" ht="16.5" customHeight="1">
      <c r="A747" s="24" t="s">
        <v>13</v>
      </c>
      <c r="B747" s="25">
        <v>102</v>
      </c>
      <c r="C747" s="21"/>
      <c r="D747" s="21">
        <v>0</v>
      </c>
      <c r="E747" s="22"/>
      <c r="F747" s="22">
        <f t="shared" si="8"/>
        <v>-1</v>
      </c>
    </row>
    <row r="748" spans="1:6" ht="16.5" customHeight="1">
      <c r="A748" s="24" t="s">
        <v>14</v>
      </c>
      <c r="B748" s="25">
        <v>0</v>
      </c>
      <c r="C748" s="21"/>
      <c r="D748" s="21">
        <v>0</v>
      </c>
      <c r="E748" s="22"/>
      <c r="F748" s="22"/>
    </row>
    <row r="749" spans="1:6" ht="16.5" customHeight="1">
      <c r="A749" s="24" t="s">
        <v>53</v>
      </c>
      <c r="B749" s="25">
        <v>0</v>
      </c>
      <c r="C749" s="21"/>
      <c r="D749" s="21">
        <v>15</v>
      </c>
      <c r="E749" s="22"/>
      <c r="F749" s="22"/>
    </row>
    <row r="750" spans="1:6" ht="16.5" customHeight="1">
      <c r="A750" s="24" t="s">
        <v>553</v>
      </c>
      <c r="B750" s="25">
        <v>0</v>
      </c>
      <c r="C750" s="21"/>
      <c r="D750" s="21">
        <v>0</v>
      </c>
      <c r="E750" s="22"/>
      <c r="F750" s="22"/>
    </row>
    <row r="751" spans="1:6" ht="16.5" customHeight="1">
      <c r="A751" s="24" t="s">
        <v>554</v>
      </c>
      <c r="B751" s="25">
        <v>88</v>
      </c>
      <c r="C751" s="21"/>
      <c r="D751" s="21">
        <v>0</v>
      </c>
      <c r="E751" s="22"/>
      <c r="F751" s="22">
        <f t="shared" si="8"/>
        <v>-1</v>
      </c>
    </row>
    <row r="752" spans="1:6" ht="16.5" customHeight="1">
      <c r="A752" s="24" t="s">
        <v>21</v>
      </c>
      <c r="B752" s="25">
        <v>0</v>
      </c>
      <c r="C752" s="21">
        <v>56</v>
      </c>
      <c r="D752" s="21">
        <v>0</v>
      </c>
      <c r="E752" s="22">
        <f t="shared" si="7"/>
        <v>0</v>
      </c>
      <c r="F752" s="22"/>
    </row>
    <row r="753" spans="1:6" ht="16.5" customHeight="1">
      <c r="A753" s="24" t="s">
        <v>555</v>
      </c>
      <c r="B753" s="25">
        <v>66</v>
      </c>
      <c r="C753" s="21">
        <v>2500</v>
      </c>
      <c r="D753" s="21">
        <v>15</v>
      </c>
      <c r="E753" s="22">
        <f t="shared" si="7"/>
        <v>0.6</v>
      </c>
      <c r="F753" s="22">
        <f t="shared" si="8"/>
        <v>-0.7727272727272727</v>
      </c>
    </row>
    <row r="754" spans="1:6" ht="16.5" customHeight="1">
      <c r="A754" s="23" t="s">
        <v>556</v>
      </c>
      <c r="B754" s="21">
        <f>B755</f>
        <v>40</v>
      </c>
      <c r="C754" s="21">
        <f>C755</f>
        <v>458</v>
      </c>
      <c r="D754" s="21">
        <f>D755</f>
        <v>21</v>
      </c>
      <c r="E754" s="22">
        <f t="shared" si="7"/>
        <v>4.585152838427948</v>
      </c>
      <c r="F754" s="22">
        <f t="shared" si="8"/>
        <v>-0.475</v>
      </c>
    </row>
    <row r="755" spans="1:6" ht="16.5" customHeight="1">
      <c r="A755" s="24" t="s">
        <v>557</v>
      </c>
      <c r="B755" s="21">
        <v>40</v>
      </c>
      <c r="C755" s="21">
        <v>458</v>
      </c>
      <c r="D755" s="21">
        <v>21</v>
      </c>
      <c r="E755" s="22">
        <f t="shared" si="7"/>
        <v>4.585152838427948</v>
      </c>
      <c r="F755" s="22">
        <f t="shared" si="8"/>
        <v>-0.475</v>
      </c>
    </row>
    <row r="756" spans="1:6" ht="16.5" customHeight="1">
      <c r="A756" s="23" t="s">
        <v>558</v>
      </c>
      <c r="B756" s="21">
        <f>B757</f>
        <v>75</v>
      </c>
      <c r="C756" s="21">
        <f>C757</f>
        <v>1500</v>
      </c>
      <c r="D756" s="21">
        <f>D757</f>
        <v>15</v>
      </c>
      <c r="E756" s="22">
        <f t="shared" si="7"/>
        <v>1</v>
      </c>
      <c r="F756" s="22">
        <f t="shared" si="8"/>
        <v>-0.8</v>
      </c>
    </row>
    <row r="757" spans="1:6" ht="16.5" customHeight="1">
      <c r="A757" s="24" t="s">
        <v>559</v>
      </c>
      <c r="B757" s="21">
        <v>75</v>
      </c>
      <c r="C757" s="21">
        <v>1500</v>
      </c>
      <c r="D757" s="21">
        <v>15</v>
      </c>
      <c r="E757" s="22">
        <f t="shared" si="7"/>
        <v>1</v>
      </c>
      <c r="F757" s="22">
        <f t="shared" si="8"/>
        <v>-0.8</v>
      </c>
    </row>
    <row r="758" spans="1:6" ht="16.5" customHeight="1">
      <c r="A758" s="23" t="s">
        <v>560</v>
      </c>
      <c r="B758" s="21">
        <f>SUM(B759,B769,B773,B781,B786,B793,B799,B802,B805,B807,B809,B815,B817,B819,B834)</f>
        <v>16644</v>
      </c>
      <c r="C758" s="21">
        <f>SUM(C759,C769,C773,C781,C786,C793,C799,C802,C805,C807,C809,C815,C817,C819,C834)</f>
        <v>7486</v>
      </c>
      <c r="D758" s="21">
        <f>SUM(D759,D769,D773,D781,D786,D793,D799,D802,D805,D807,D809,D815,D817,D819,D834)</f>
        <v>17215</v>
      </c>
      <c r="E758" s="22">
        <f t="shared" si="7"/>
        <v>229.96259684744857</v>
      </c>
      <c r="F758" s="22">
        <f t="shared" si="8"/>
        <v>0.034306657053592884</v>
      </c>
    </row>
    <row r="759" spans="1:6" ht="16.5" customHeight="1">
      <c r="A759" s="23" t="s">
        <v>561</v>
      </c>
      <c r="B759" s="21">
        <f>SUM(B760:B768)</f>
        <v>524</v>
      </c>
      <c r="C759" s="21">
        <f>SUM(C760:C768)</f>
        <v>261</v>
      </c>
      <c r="D759" s="21">
        <f>SUM(D760:D768)</f>
        <v>193</v>
      </c>
      <c r="E759" s="22">
        <f t="shared" si="7"/>
        <v>73.9463601532567</v>
      </c>
      <c r="F759" s="22">
        <f t="shared" si="8"/>
        <v>-0.6316793893129771</v>
      </c>
    </row>
    <row r="760" spans="1:6" ht="16.5" customHeight="1">
      <c r="A760" s="24" t="s">
        <v>12</v>
      </c>
      <c r="B760" s="21">
        <v>202</v>
      </c>
      <c r="C760" s="21">
        <v>110</v>
      </c>
      <c r="D760" s="21">
        <v>82</v>
      </c>
      <c r="E760" s="22">
        <f t="shared" si="7"/>
        <v>74.54545454545455</v>
      </c>
      <c r="F760" s="22">
        <f t="shared" si="8"/>
        <v>-0.594059405940594</v>
      </c>
    </row>
    <row r="761" spans="1:6" ht="16.5" customHeight="1">
      <c r="A761" s="24" t="s">
        <v>13</v>
      </c>
      <c r="B761" s="21">
        <v>258</v>
      </c>
      <c r="C761" s="21">
        <v>51</v>
      </c>
      <c r="D761" s="21">
        <v>64</v>
      </c>
      <c r="E761" s="22">
        <f t="shared" si="7"/>
        <v>125.49019607843137</v>
      </c>
      <c r="F761" s="22">
        <f t="shared" si="8"/>
        <v>-0.751937984496124</v>
      </c>
    </row>
    <row r="762" spans="1:6" ht="16.5" customHeight="1">
      <c r="A762" s="24" t="s">
        <v>14</v>
      </c>
      <c r="B762" s="21">
        <v>0</v>
      </c>
      <c r="C762" s="21">
        <v>0</v>
      </c>
      <c r="D762" s="21">
        <v>0</v>
      </c>
      <c r="E762" s="22"/>
      <c r="F762" s="22"/>
    </row>
    <row r="763" spans="1:6" ht="16.5" customHeight="1">
      <c r="A763" s="24" t="s">
        <v>562</v>
      </c>
      <c r="B763" s="21">
        <v>0</v>
      </c>
      <c r="C763" s="21">
        <v>0</v>
      </c>
      <c r="D763" s="21">
        <v>0</v>
      </c>
      <c r="E763" s="22"/>
      <c r="F763" s="22"/>
    </row>
    <row r="764" spans="1:6" ht="16.5" customHeight="1">
      <c r="A764" s="24" t="s">
        <v>563</v>
      </c>
      <c r="B764" s="21">
        <v>0</v>
      </c>
      <c r="C764" s="21">
        <v>0</v>
      </c>
      <c r="D764" s="21">
        <v>0</v>
      </c>
      <c r="E764" s="22"/>
      <c r="F764" s="22"/>
    </row>
    <row r="765" spans="1:6" ht="16.5" customHeight="1">
      <c r="A765" s="24" t="s">
        <v>564</v>
      </c>
      <c r="B765" s="21">
        <v>0</v>
      </c>
      <c r="C765" s="21">
        <v>0</v>
      </c>
      <c r="D765" s="21">
        <v>0</v>
      </c>
      <c r="E765" s="22"/>
      <c r="F765" s="22"/>
    </row>
    <row r="766" spans="1:6" ht="16.5" customHeight="1">
      <c r="A766" s="24" t="s">
        <v>565</v>
      </c>
      <c r="B766" s="21">
        <v>0</v>
      </c>
      <c r="C766" s="21">
        <v>0</v>
      </c>
      <c r="D766" s="21">
        <v>0</v>
      </c>
      <c r="E766" s="22"/>
      <c r="F766" s="22"/>
    </row>
    <row r="767" spans="1:6" ht="16.5" customHeight="1">
      <c r="A767" s="24" t="s">
        <v>566</v>
      </c>
      <c r="B767" s="21">
        <v>0</v>
      </c>
      <c r="C767" s="21"/>
      <c r="D767" s="21">
        <v>0</v>
      </c>
      <c r="E767" s="22"/>
      <c r="F767" s="22"/>
    </row>
    <row r="768" spans="1:6" ht="16.5" customHeight="1">
      <c r="A768" s="24" t="s">
        <v>567</v>
      </c>
      <c r="B768" s="21">
        <v>64</v>
      </c>
      <c r="C768" s="21">
        <v>100</v>
      </c>
      <c r="D768" s="21">
        <v>47</v>
      </c>
      <c r="E768" s="22">
        <f t="shared" si="7"/>
        <v>47</v>
      </c>
      <c r="F768" s="22">
        <f t="shared" si="8"/>
        <v>-0.265625</v>
      </c>
    </row>
    <row r="769" spans="1:6" ht="16.5" customHeight="1">
      <c r="A769" s="23" t="s">
        <v>568</v>
      </c>
      <c r="B769" s="21">
        <f>SUM(B770:B772)</f>
        <v>64</v>
      </c>
      <c r="C769" s="21">
        <f>SUM(C770:C772)</f>
        <v>202</v>
      </c>
      <c r="D769" s="21">
        <f>SUM(D770:D772)</f>
        <v>70</v>
      </c>
      <c r="E769" s="22">
        <f t="shared" si="7"/>
        <v>34.65346534653465</v>
      </c>
      <c r="F769" s="22">
        <f t="shared" si="8"/>
        <v>0.09375</v>
      </c>
    </row>
    <row r="770" spans="1:6" ht="16.5" customHeight="1">
      <c r="A770" s="24" t="s">
        <v>569</v>
      </c>
      <c r="B770" s="21">
        <v>0</v>
      </c>
      <c r="C770" s="21"/>
      <c r="D770" s="21">
        <v>0</v>
      </c>
      <c r="E770" s="22"/>
      <c r="F770" s="22"/>
    </row>
    <row r="771" spans="1:6" ht="16.5" customHeight="1">
      <c r="A771" s="24" t="s">
        <v>570</v>
      </c>
      <c r="B771" s="21">
        <v>0</v>
      </c>
      <c r="C771" s="21"/>
      <c r="D771" s="21">
        <v>0</v>
      </c>
      <c r="E771" s="22"/>
      <c r="F771" s="22"/>
    </row>
    <row r="772" spans="1:6" ht="16.5" customHeight="1">
      <c r="A772" s="24" t="s">
        <v>571</v>
      </c>
      <c r="B772" s="21">
        <v>64</v>
      </c>
      <c r="C772" s="21">
        <v>202</v>
      </c>
      <c r="D772" s="21">
        <v>70</v>
      </c>
      <c r="E772" s="22">
        <f t="shared" si="7"/>
        <v>34.65346534653465</v>
      </c>
      <c r="F772" s="22">
        <f t="shared" si="8"/>
        <v>0.09375</v>
      </c>
    </row>
    <row r="773" spans="1:6" ht="16.5" customHeight="1">
      <c r="A773" s="23" t="s">
        <v>572</v>
      </c>
      <c r="B773" s="21">
        <f>SUM(B774:B780)</f>
        <v>13963</v>
      </c>
      <c r="C773" s="21">
        <f>SUM(C774:C780)</f>
        <v>2529</v>
      </c>
      <c r="D773" s="21">
        <f>SUM(D774:D780)</f>
        <v>12468</v>
      </c>
      <c r="E773" s="22">
        <f t="shared" si="7"/>
        <v>493.0011862396204</v>
      </c>
      <c r="F773" s="22">
        <f t="shared" si="8"/>
        <v>-0.10706868151543365</v>
      </c>
    </row>
    <row r="774" spans="1:6" ht="16.5" customHeight="1">
      <c r="A774" s="24" t="s">
        <v>573</v>
      </c>
      <c r="B774" s="21">
        <v>0</v>
      </c>
      <c r="C774" s="21"/>
      <c r="D774" s="21">
        <v>51</v>
      </c>
      <c r="E774" s="22"/>
      <c r="F774" s="22"/>
    </row>
    <row r="775" spans="1:6" ht="16.5" customHeight="1">
      <c r="A775" s="24" t="s">
        <v>574</v>
      </c>
      <c r="B775" s="21">
        <v>886</v>
      </c>
      <c r="C775" s="21">
        <v>500</v>
      </c>
      <c r="D775" s="21">
        <v>3087</v>
      </c>
      <c r="E775" s="22">
        <f>D775/C775*100</f>
        <v>617.4000000000001</v>
      </c>
      <c r="F775" s="22">
        <f>(D775-B775)/B775</f>
        <v>2.484198645598194</v>
      </c>
    </row>
    <row r="776" spans="1:6" ht="16.5" customHeight="1">
      <c r="A776" s="24" t="s">
        <v>575</v>
      </c>
      <c r="B776" s="21">
        <v>8</v>
      </c>
      <c r="C776" s="21">
        <v>0</v>
      </c>
      <c r="D776" s="21">
        <v>0</v>
      </c>
      <c r="E776" s="22"/>
      <c r="F776" s="22">
        <f>(D776-B776)/B776</f>
        <v>-1</v>
      </c>
    </row>
    <row r="777" spans="1:6" ht="16.5" customHeight="1">
      <c r="A777" s="24" t="s">
        <v>576</v>
      </c>
      <c r="B777" s="21">
        <v>4091</v>
      </c>
      <c r="C777" s="21">
        <v>29</v>
      </c>
      <c r="D777" s="21">
        <v>43</v>
      </c>
      <c r="E777" s="22">
        <f>D777/C777*100</f>
        <v>148.27586206896552</v>
      </c>
      <c r="F777" s="22">
        <f>(D777-B777)/B777</f>
        <v>-0.9894891224639453</v>
      </c>
    </row>
    <row r="778" spans="1:6" ht="16.5" customHeight="1">
      <c r="A778" s="24" t="s">
        <v>577</v>
      </c>
      <c r="B778" s="21">
        <v>0</v>
      </c>
      <c r="C778" s="21"/>
      <c r="D778" s="21">
        <v>0</v>
      </c>
      <c r="E778" s="22"/>
      <c r="F778" s="22"/>
    </row>
    <row r="779" spans="1:6" ht="16.5" customHeight="1">
      <c r="A779" s="24" t="s">
        <v>578</v>
      </c>
      <c r="B779" s="21">
        <v>0</v>
      </c>
      <c r="C779" s="21"/>
      <c r="D779" s="21">
        <v>0</v>
      </c>
      <c r="E779" s="22"/>
      <c r="F779" s="22"/>
    </row>
    <row r="780" spans="1:6" ht="16.5" customHeight="1">
      <c r="A780" s="24" t="s">
        <v>579</v>
      </c>
      <c r="B780" s="21">
        <v>8978</v>
      </c>
      <c r="C780" s="21">
        <v>2000</v>
      </c>
      <c r="D780" s="21">
        <v>9287</v>
      </c>
      <c r="E780" s="22">
        <f>D780/C780*100</f>
        <v>464.35</v>
      </c>
      <c r="F780" s="22">
        <f>(D780-B780)/B780</f>
        <v>0.034417464914234794</v>
      </c>
    </row>
    <row r="781" spans="1:6" ht="16.5" customHeight="1">
      <c r="A781" s="23" t="s">
        <v>580</v>
      </c>
      <c r="B781" s="21">
        <f>SUM(B782:B785)</f>
        <v>1147</v>
      </c>
      <c r="C781" s="21">
        <f>SUM(C782:C785)</f>
        <v>4337</v>
      </c>
      <c r="D781" s="21">
        <f>SUM(D782:D785)</f>
        <v>2736</v>
      </c>
      <c r="E781" s="22">
        <f>D781/C781*100</f>
        <v>63.08508185381601</v>
      </c>
      <c r="F781" s="22">
        <f>(D781-B781)/B781</f>
        <v>1.3853530950305144</v>
      </c>
    </row>
    <row r="782" spans="1:6" ht="16.5" customHeight="1">
      <c r="A782" s="24" t="s">
        <v>581</v>
      </c>
      <c r="B782" s="21">
        <v>0</v>
      </c>
      <c r="C782" s="21">
        <v>6</v>
      </c>
      <c r="D782" s="21">
        <v>2700</v>
      </c>
      <c r="E782" s="22">
        <f>D782/C782*100</f>
        <v>45000</v>
      </c>
      <c r="F782" s="22"/>
    </row>
    <row r="783" spans="1:6" ht="16.5" customHeight="1">
      <c r="A783" s="24" t="s">
        <v>582</v>
      </c>
      <c r="B783" s="21">
        <v>1147</v>
      </c>
      <c r="C783" s="21">
        <v>4331</v>
      </c>
      <c r="D783" s="21">
        <v>1</v>
      </c>
      <c r="E783" s="22">
        <f>D783/C783*100</f>
        <v>0.023089355806972987</v>
      </c>
      <c r="F783" s="22">
        <f>(D783-B783)/B783</f>
        <v>-0.999128160418483</v>
      </c>
    </row>
    <row r="784" spans="1:6" ht="16.5" customHeight="1">
      <c r="A784" s="24" t="s">
        <v>583</v>
      </c>
      <c r="B784" s="21">
        <v>0</v>
      </c>
      <c r="C784" s="21"/>
      <c r="D784" s="21">
        <v>0</v>
      </c>
      <c r="E784" s="22"/>
      <c r="F784" s="22"/>
    </row>
    <row r="785" spans="1:6" ht="16.5" customHeight="1">
      <c r="A785" s="24" t="s">
        <v>584</v>
      </c>
      <c r="B785" s="21">
        <v>0</v>
      </c>
      <c r="C785" s="21"/>
      <c r="D785" s="21">
        <v>35</v>
      </c>
      <c r="E785" s="22"/>
      <c r="F785" s="22"/>
    </row>
    <row r="786" spans="1:6" ht="16.5" customHeight="1">
      <c r="A786" s="23" t="s">
        <v>585</v>
      </c>
      <c r="B786" s="21">
        <f>SUM(B787:B792)</f>
        <v>702</v>
      </c>
      <c r="C786" s="21">
        <f>SUM(C787:C792)</f>
        <v>135</v>
      </c>
      <c r="D786" s="21">
        <f>SUM(D787:D792)</f>
        <v>1371</v>
      </c>
      <c r="E786" s="22">
        <f>D786/C786*100</f>
        <v>1015.5555555555555</v>
      </c>
      <c r="F786" s="22">
        <f>(D786-B786)/B786</f>
        <v>0.9529914529914529</v>
      </c>
    </row>
    <row r="787" spans="1:6" ht="16.5" customHeight="1">
      <c r="A787" s="24" t="s">
        <v>586</v>
      </c>
      <c r="B787" s="25"/>
      <c r="C787" s="21"/>
      <c r="D787" s="21">
        <v>30</v>
      </c>
      <c r="E787" s="22"/>
      <c r="F787" s="22"/>
    </row>
    <row r="788" spans="1:6" ht="16.5" customHeight="1">
      <c r="A788" s="24" t="s">
        <v>587</v>
      </c>
      <c r="B788" s="25"/>
      <c r="C788" s="21"/>
      <c r="D788" s="21">
        <v>0</v>
      </c>
      <c r="E788" s="22"/>
      <c r="F788" s="22"/>
    </row>
    <row r="789" spans="1:6" ht="16.5" customHeight="1">
      <c r="A789" s="24" t="s">
        <v>588</v>
      </c>
      <c r="B789" s="25"/>
      <c r="C789" s="21"/>
      <c r="D789" s="21">
        <v>0</v>
      </c>
      <c r="E789" s="22"/>
      <c r="F789" s="22"/>
    </row>
    <row r="790" spans="1:6" ht="16.5" customHeight="1">
      <c r="A790" s="24" t="s">
        <v>589</v>
      </c>
      <c r="B790" s="25"/>
      <c r="C790" s="21"/>
      <c r="D790" s="21">
        <v>0</v>
      </c>
      <c r="E790" s="22"/>
      <c r="F790" s="22"/>
    </row>
    <row r="791" spans="1:6" ht="16.5" customHeight="1">
      <c r="A791" s="24" t="s">
        <v>590</v>
      </c>
      <c r="B791" s="25">
        <v>400</v>
      </c>
      <c r="C791" s="21"/>
      <c r="D791" s="21">
        <v>342</v>
      </c>
      <c r="E791" s="22"/>
      <c r="F791" s="22">
        <f>(D791-B791)/B791</f>
        <v>-0.145</v>
      </c>
    </row>
    <row r="792" spans="1:6" ht="16.5" customHeight="1">
      <c r="A792" s="24" t="s">
        <v>591</v>
      </c>
      <c r="B792" s="25">
        <v>302</v>
      </c>
      <c r="C792" s="21">
        <v>135</v>
      </c>
      <c r="D792" s="21">
        <v>999</v>
      </c>
      <c r="E792" s="22">
        <f>D792/C792*100</f>
        <v>740</v>
      </c>
      <c r="F792" s="22">
        <f>(D792-B792)/B792</f>
        <v>2.30794701986755</v>
      </c>
    </row>
    <row r="793" spans="1:6" ht="16.5" customHeight="1">
      <c r="A793" s="23" t="s">
        <v>592</v>
      </c>
      <c r="B793" s="21">
        <f>SUM(B794:B798)</f>
        <v>0</v>
      </c>
      <c r="C793" s="21">
        <f>SUM(C794:C798)</f>
        <v>0</v>
      </c>
      <c r="D793" s="21">
        <f>SUM(D794:D798)</f>
        <v>0</v>
      </c>
      <c r="E793" s="22"/>
      <c r="F793" s="22"/>
    </row>
    <row r="794" spans="1:6" ht="16.5" customHeight="1">
      <c r="A794" s="24" t="s">
        <v>593</v>
      </c>
      <c r="B794" s="25"/>
      <c r="C794" s="21"/>
      <c r="D794" s="21">
        <v>0</v>
      </c>
      <c r="E794" s="22"/>
      <c r="F794" s="22"/>
    </row>
    <row r="795" spans="1:6" ht="16.5" customHeight="1">
      <c r="A795" s="24" t="s">
        <v>594</v>
      </c>
      <c r="B795" s="25"/>
      <c r="C795" s="21"/>
      <c r="D795" s="21">
        <v>0</v>
      </c>
      <c r="E795" s="22"/>
      <c r="F795" s="22"/>
    </row>
    <row r="796" spans="1:6" ht="16.5" customHeight="1">
      <c r="A796" s="24" t="s">
        <v>595</v>
      </c>
      <c r="B796" s="25"/>
      <c r="C796" s="21"/>
      <c r="D796" s="21">
        <v>0</v>
      </c>
      <c r="E796" s="22"/>
      <c r="F796" s="22"/>
    </row>
    <row r="797" spans="1:6" ht="16.5" customHeight="1">
      <c r="A797" s="24" t="s">
        <v>596</v>
      </c>
      <c r="B797" s="25"/>
      <c r="C797" s="21"/>
      <c r="D797" s="21">
        <v>0</v>
      </c>
      <c r="E797" s="22"/>
      <c r="F797" s="22"/>
    </row>
    <row r="798" spans="1:6" ht="16.5" customHeight="1">
      <c r="A798" s="24" t="s">
        <v>597</v>
      </c>
      <c r="B798" s="25"/>
      <c r="C798" s="21"/>
      <c r="D798" s="21">
        <v>0</v>
      </c>
      <c r="E798" s="22"/>
      <c r="F798" s="22"/>
    </row>
    <row r="799" spans="1:6" ht="16.5" customHeight="1">
      <c r="A799" s="23" t="s">
        <v>598</v>
      </c>
      <c r="B799" s="21">
        <f>SUM(B800:B801)</f>
        <v>0</v>
      </c>
      <c r="C799" s="21">
        <f>SUM(C800:C801)</f>
        <v>0</v>
      </c>
      <c r="D799" s="21">
        <f>SUM(D800:D801)</f>
        <v>0</v>
      </c>
      <c r="E799" s="22"/>
      <c r="F799" s="22"/>
    </row>
    <row r="800" spans="1:6" ht="16.5" customHeight="1">
      <c r="A800" s="24" t="s">
        <v>599</v>
      </c>
      <c r="B800" s="25"/>
      <c r="C800" s="21"/>
      <c r="D800" s="21">
        <v>0</v>
      </c>
      <c r="E800" s="22"/>
      <c r="F800" s="22"/>
    </row>
    <row r="801" spans="1:6" ht="16.5" customHeight="1">
      <c r="A801" s="24" t="s">
        <v>600</v>
      </c>
      <c r="B801" s="25"/>
      <c r="C801" s="21"/>
      <c r="D801" s="21">
        <v>0</v>
      </c>
      <c r="E801" s="22"/>
      <c r="F801" s="22"/>
    </row>
    <row r="802" spans="1:6" ht="16.5" customHeight="1">
      <c r="A802" s="23" t="s">
        <v>601</v>
      </c>
      <c r="B802" s="21">
        <f>SUM(B803:B804)</f>
        <v>0</v>
      </c>
      <c r="C802" s="21">
        <f>SUM(C803:C804)</f>
        <v>0</v>
      </c>
      <c r="D802" s="21">
        <f>SUM(D803:D804)</f>
        <v>0</v>
      </c>
      <c r="E802" s="22"/>
      <c r="F802" s="22"/>
    </row>
    <row r="803" spans="1:6" ht="16.5" customHeight="1">
      <c r="A803" s="24" t="s">
        <v>602</v>
      </c>
      <c r="B803" s="25"/>
      <c r="C803" s="21"/>
      <c r="D803" s="21">
        <v>0</v>
      </c>
      <c r="E803" s="22"/>
      <c r="F803" s="22"/>
    </row>
    <row r="804" spans="1:6" ht="16.5" customHeight="1">
      <c r="A804" s="24" t="s">
        <v>603</v>
      </c>
      <c r="B804" s="25"/>
      <c r="C804" s="21"/>
      <c r="D804" s="21">
        <v>0</v>
      </c>
      <c r="E804" s="22"/>
      <c r="F804" s="22"/>
    </row>
    <row r="805" spans="1:6" ht="16.5" customHeight="1">
      <c r="A805" s="23" t="s">
        <v>604</v>
      </c>
      <c r="B805" s="21">
        <f>B806</f>
        <v>0</v>
      </c>
      <c r="C805" s="21">
        <f>C806</f>
        <v>0</v>
      </c>
      <c r="D805" s="21">
        <f>D806</f>
        <v>0</v>
      </c>
      <c r="E805" s="22"/>
      <c r="F805" s="22"/>
    </row>
    <row r="806" spans="1:6" ht="16.5" customHeight="1">
      <c r="A806" s="24" t="s">
        <v>605</v>
      </c>
      <c r="B806" s="25"/>
      <c r="C806" s="21"/>
      <c r="D806" s="21">
        <v>0</v>
      </c>
      <c r="E806" s="22"/>
      <c r="F806" s="22"/>
    </row>
    <row r="807" spans="1:6" ht="16.5" customHeight="1">
      <c r="A807" s="23" t="s">
        <v>606</v>
      </c>
      <c r="B807" s="21">
        <f>B808</f>
        <v>156</v>
      </c>
      <c r="C807" s="21">
        <f>C808</f>
        <v>0</v>
      </c>
      <c r="D807" s="21">
        <f>D808</f>
        <v>299</v>
      </c>
      <c r="E807" s="22"/>
      <c r="F807" s="22">
        <f>(D807-B807)/B807</f>
        <v>0.9166666666666666</v>
      </c>
    </row>
    <row r="808" spans="1:6" ht="16.5" customHeight="1">
      <c r="A808" s="24" t="s">
        <v>607</v>
      </c>
      <c r="B808" s="25">
        <v>156</v>
      </c>
      <c r="C808" s="21"/>
      <c r="D808" s="21">
        <v>299</v>
      </c>
      <c r="E808" s="22"/>
      <c r="F808" s="22">
        <f>(D808-B808)/B808</f>
        <v>0.9166666666666666</v>
      </c>
    </row>
    <row r="809" spans="1:6" ht="16.5" customHeight="1">
      <c r="A809" s="23" t="s">
        <v>608</v>
      </c>
      <c r="B809" s="21">
        <f>SUM(B810:B814)</f>
        <v>22</v>
      </c>
      <c r="C809" s="21">
        <f>SUM(C810:C814)</f>
        <v>14</v>
      </c>
      <c r="D809" s="21">
        <f>SUM(D810:D814)</f>
        <v>0</v>
      </c>
      <c r="E809" s="22">
        <f>D809/C809*100</f>
        <v>0</v>
      </c>
      <c r="F809" s="22">
        <f>(D809-B809)/B809</f>
        <v>-1</v>
      </c>
    </row>
    <row r="810" spans="1:6" ht="16.5" customHeight="1">
      <c r="A810" s="24" t="s">
        <v>609</v>
      </c>
      <c r="B810" s="25">
        <v>22</v>
      </c>
      <c r="C810" s="21"/>
      <c r="D810" s="21">
        <v>0</v>
      </c>
      <c r="E810" s="22"/>
      <c r="F810" s="22">
        <f>(D810-B810)/B810</f>
        <v>-1</v>
      </c>
    </row>
    <row r="811" spans="1:6" ht="16.5" customHeight="1">
      <c r="A811" s="24" t="s">
        <v>610</v>
      </c>
      <c r="B811" s="25"/>
      <c r="C811" s="21"/>
      <c r="D811" s="21">
        <v>0</v>
      </c>
      <c r="E811" s="22"/>
      <c r="F811" s="22"/>
    </row>
    <row r="812" spans="1:6" ht="16.5" customHeight="1">
      <c r="A812" s="24" t="s">
        <v>611</v>
      </c>
      <c r="B812" s="25"/>
      <c r="C812" s="21">
        <v>14</v>
      </c>
      <c r="D812" s="21">
        <v>0</v>
      </c>
      <c r="E812" s="22">
        <f>D812/C812*100</f>
        <v>0</v>
      </c>
      <c r="F812" s="22"/>
    </row>
    <row r="813" spans="1:6" ht="16.5" customHeight="1">
      <c r="A813" s="24" t="s">
        <v>612</v>
      </c>
      <c r="B813" s="25"/>
      <c r="C813" s="21"/>
      <c r="D813" s="21">
        <v>0</v>
      </c>
      <c r="E813" s="22"/>
      <c r="F813" s="22"/>
    </row>
    <row r="814" spans="1:6" ht="16.5" customHeight="1">
      <c r="A814" s="24" t="s">
        <v>613</v>
      </c>
      <c r="B814" s="25"/>
      <c r="C814" s="21"/>
      <c r="D814" s="21">
        <v>0</v>
      </c>
      <c r="E814" s="22"/>
      <c r="F814" s="22"/>
    </row>
    <row r="815" spans="1:6" ht="16.5" customHeight="1">
      <c r="A815" s="23" t="s">
        <v>614</v>
      </c>
      <c r="B815" s="21">
        <f>B816</f>
        <v>0</v>
      </c>
      <c r="C815" s="21">
        <f>C816</f>
        <v>0</v>
      </c>
      <c r="D815" s="21">
        <f>D816</f>
        <v>0</v>
      </c>
      <c r="E815" s="22"/>
      <c r="F815" s="22"/>
    </row>
    <row r="816" spans="1:6" ht="16.5" customHeight="1">
      <c r="A816" s="24" t="s">
        <v>615</v>
      </c>
      <c r="B816" s="25"/>
      <c r="C816" s="21"/>
      <c r="D816" s="21">
        <v>0</v>
      </c>
      <c r="E816" s="22"/>
      <c r="F816" s="22"/>
    </row>
    <row r="817" spans="1:6" ht="16.5" customHeight="1">
      <c r="A817" s="23" t="s">
        <v>616</v>
      </c>
      <c r="B817" s="21">
        <f>B818</f>
        <v>0</v>
      </c>
      <c r="C817" s="21">
        <f>C818</f>
        <v>0</v>
      </c>
      <c r="D817" s="21">
        <f>D818</f>
        <v>0</v>
      </c>
      <c r="E817" s="22"/>
      <c r="F817" s="22"/>
    </row>
    <row r="818" spans="1:6" ht="16.5" customHeight="1">
      <c r="A818" s="24" t="s">
        <v>617</v>
      </c>
      <c r="B818" s="25"/>
      <c r="C818" s="21"/>
      <c r="D818" s="21">
        <v>0</v>
      </c>
      <c r="E818" s="22"/>
      <c r="F818" s="22"/>
    </row>
    <row r="819" spans="1:6" ht="16.5" customHeight="1">
      <c r="A819" s="23" t="s">
        <v>618</v>
      </c>
      <c r="B819" s="21">
        <f>SUM(B820:B833)</f>
        <v>0</v>
      </c>
      <c r="C819" s="21">
        <f>SUM(C820:C833)</f>
        <v>0</v>
      </c>
      <c r="D819" s="21">
        <f>SUM(D820:D833)</f>
        <v>0</v>
      </c>
      <c r="E819" s="22"/>
      <c r="F819" s="22"/>
    </row>
    <row r="820" spans="1:6" ht="16.5" customHeight="1">
      <c r="A820" s="24" t="s">
        <v>12</v>
      </c>
      <c r="B820" s="25"/>
      <c r="C820" s="21"/>
      <c r="D820" s="21">
        <v>0</v>
      </c>
      <c r="E820" s="22"/>
      <c r="F820" s="22"/>
    </row>
    <row r="821" spans="1:6" ht="16.5" customHeight="1">
      <c r="A821" s="24" t="s">
        <v>13</v>
      </c>
      <c r="B821" s="25"/>
      <c r="C821" s="21"/>
      <c r="D821" s="21">
        <v>0</v>
      </c>
      <c r="E821" s="22"/>
      <c r="F821" s="22"/>
    </row>
    <row r="822" spans="1:6" ht="16.5" customHeight="1">
      <c r="A822" s="24" t="s">
        <v>14</v>
      </c>
      <c r="B822" s="25"/>
      <c r="C822" s="21"/>
      <c r="D822" s="21">
        <v>0</v>
      </c>
      <c r="E822" s="22"/>
      <c r="F822" s="22"/>
    </row>
    <row r="823" spans="1:6" ht="16.5" customHeight="1">
      <c r="A823" s="24" t="s">
        <v>619</v>
      </c>
      <c r="B823" s="25"/>
      <c r="C823" s="21"/>
      <c r="D823" s="21">
        <v>0</v>
      </c>
      <c r="E823" s="22"/>
      <c r="F823" s="22"/>
    </row>
    <row r="824" spans="1:6" ht="16.5" customHeight="1">
      <c r="A824" s="24" t="s">
        <v>620</v>
      </c>
      <c r="B824" s="25"/>
      <c r="C824" s="21"/>
      <c r="D824" s="21">
        <v>0</v>
      </c>
      <c r="E824" s="22"/>
      <c r="F824" s="22"/>
    </row>
    <row r="825" spans="1:6" ht="16.5" customHeight="1">
      <c r="A825" s="24" t="s">
        <v>621</v>
      </c>
      <c r="B825" s="25"/>
      <c r="C825" s="21"/>
      <c r="D825" s="21">
        <v>0</v>
      </c>
      <c r="E825" s="22"/>
      <c r="F825" s="22"/>
    </row>
    <row r="826" spans="1:6" ht="16.5" customHeight="1">
      <c r="A826" s="24" t="s">
        <v>622</v>
      </c>
      <c r="B826" s="25"/>
      <c r="C826" s="21"/>
      <c r="D826" s="21">
        <v>0</v>
      </c>
      <c r="E826" s="22"/>
      <c r="F826" s="22"/>
    </row>
    <row r="827" spans="1:6" ht="16.5" customHeight="1">
      <c r="A827" s="24" t="s">
        <v>623</v>
      </c>
      <c r="B827" s="25"/>
      <c r="C827" s="21"/>
      <c r="D827" s="21">
        <v>0</v>
      </c>
      <c r="E827" s="22"/>
      <c r="F827" s="22"/>
    </row>
    <row r="828" spans="1:6" ht="16.5" customHeight="1">
      <c r="A828" s="24" t="s">
        <v>624</v>
      </c>
      <c r="B828" s="25"/>
      <c r="C828" s="21"/>
      <c r="D828" s="21">
        <v>0</v>
      </c>
      <c r="E828" s="22"/>
      <c r="F828" s="22"/>
    </row>
    <row r="829" spans="1:6" ht="16.5" customHeight="1">
      <c r="A829" s="24" t="s">
        <v>625</v>
      </c>
      <c r="B829" s="25"/>
      <c r="C829" s="21"/>
      <c r="D829" s="21">
        <v>0</v>
      </c>
      <c r="E829" s="22"/>
      <c r="F829" s="22"/>
    </row>
    <row r="830" spans="1:6" ht="16.5" customHeight="1">
      <c r="A830" s="24" t="s">
        <v>53</v>
      </c>
      <c r="B830" s="25"/>
      <c r="C830" s="21"/>
      <c r="D830" s="21">
        <v>0</v>
      </c>
      <c r="E830" s="22"/>
      <c r="F830" s="22"/>
    </row>
    <row r="831" spans="1:6" ht="16.5" customHeight="1">
      <c r="A831" s="24" t="s">
        <v>626</v>
      </c>
      <c r="B831" s="25"/>
      <c r="C831" s="21"/>
      <c r="D831" s="21">
        <v>0</v>
      </c>
      <c r="E831" s="22"/>
      <c r="F831" s="22"/>
    </row>
    <row r="832" spans="1:6" ht="16.5" customHeight="1">
      <c r="A832" s="24" t="s">
        <v>21</v>
      </c>
      <c r="B832" s="25"/>
      <c r="C832" s="21"/>
      <c r="D832" s="21">
        <v>0</v>
      </c>
      <c r="E832" s="22"/>
      <c r="F832" s="22"/>
    </row>
    <row r="833" spans="1:6" ht="16.5" customHeight="1">
      <c r="A833" s="24" t="s">
        <v>627</v>
      </c>
      <c r="B833" s="25"/>
      <c r="C833" s="21"/>
      <c r="D833" s="21">
        <v>0</v>
      </c>
      <c r="E833" s="22"/>
      <c r="F833" s="22"/>
    </row>
    <row r="834" spans="1:6" ht="16.5" customHeight="1">
      <c r="A834" s="23" t="s">
        <v>628</v>
      </c>
      <c r="B834" s="21">
        <f>B835</f>
        <v>66</v>
      </c>
      <c r="C834" s="21">
        <f>C835</f>
        <v>8</v>
      </c>
      <c r="D834" s="21">
        <f>D835</f>
        <v>78</v>
      </c>
      <c r="E834" s="22">
        <f>D834/C834*100</f>
        <v>975</v>
      </c>
      <c r="F834" s="22">
        <f>(D834-B834)/B834</f>
        <v>0.18181818181818182</v>
      </c>
    </row>
    <row r="835" spans="1:6" ht="16.5" customHeight="1">
      <c r="A835" s="24" t="s">
        <v>629</v>
      </c>
      <c r="B835" s="25">
        <v>66</v>
      </c>
      <c r="C835" s="21">
        <v>8</v>
      </c>
      <c r="D835" s="21">
        <v>78</v>
      </c>
      <c r="E835" s="22">
        <f>D835/C835*100</f>
        <v>975</v>
      </c>
      <c r="F835" s="22">
        <f>(D835-B835)/B835</f>
        <v>0.18181818181818182</v>
      </c>
    </row>
    <row r="836" spans="1:6" ht="16.5" customHeight="1">
      <c r="A836" s="23" t="s">
        <v>630</v>
      </c>
      <c r="B836" s="21">
        <f>SUM(B837,B848,B850,B853,B855,B857)</f>
        <v>129132</v>
      </c>
      <c r="C836" s="21">
        <f>SUM(C837,C848,C850,C853,C855,C857)</f>
        <v>22144</v>
      </c>
      <c r="D836" s="21">
        <f>SUM(D837,D848,D850,D853,D855,D857)</f>
        <v>31907</v>
      </c>
      <c r="E836" s="22">
        <f>D836/C836*100</f>
        <v>144.0886921965318</v>
      </c>
      <c r="F836" s="22">
        <f>(D836-B836)/B836</f>
        <v>-0.7529117492178546</v>
      </c>
    </row>
    <row r="837" spans="1:6" ht="16.5" customHeight="1">
      <c r="A837" s="23" t="s">
        <v>631</v>
      </c>
      <c r="B837" s="21">
        <f>SUM(B838:B847)</f>
        <v>3151</v>
      </c>
      <c r="C837" s="21">
        <f>SUM(C838:C847)</f>
        <v>1630</v>
      </c>
      <c r="D837" s="21">
        <f>SUM(D838:D847)</f>
        <v>2405</v>
      </c>
      <c r="E837" s="22">
        <f>D837/C837*100</f>
        <v>147.54601226993864</v>
      </c>
      <c r="F837" s="22">
        <f>(D837-B837)/B837</f>
        <v>-0.2367502380196763</v>
      </c>
    </row>
    <row r="838" spans="1:6" ht="16.5" customHeight="1">
      <c r="A838" s="24" t="s">
        <v>12</v>
      </c>
      <c r="B838" s="21">
        <v>138</v>
      </c>
      <c r="C838" s="21">
        <v>326</v>
      </c>
      <c r="D838" s="21">
        <v>172</v>
      </c>
      <c r="E838" s="22">
        <f>D838/C838*100</f>
        <v>52.760736196319016</v>
      </c>
      <c r="F838" s="22">
        <f aca="true" t="shared" si="9" ref="F838:F901">(D838-B838)/B838</f>
        <v>0.2463768115942029</v>
      </c>
    </row>
    <row r="839" spans="1:6" ht="16.5" customHeight="1">
      <c r="A839" s="24" t="s">
        <v>13</v>
      </c>
      <c r="B839" s="21">
        <v>446</v>
      </c>
      <c r="C839" s="21">
        <v>853</v>
      </c>
      <c r="D839" s="21">
        <v>385</v>
      </c>
      <c r="E839" s="22">
        <f>D839/C839*100</f>
        <v>45.1348182883939</v>
      </c>
      <c r="F839" s="22">
        <f t="shared" si="9"/>
        <v>-0.1367713004484305</v>
      </c>
    </row>
    <row r="840" spans="1:6" ht="16.5" customHeight="1">
      <c r="A840" s="24" t="s">
        <v>14</v>
      </c>
      <c r="B840" s="21">
        <v>0</v>
      </c>
      <c r="C840" s="21">
        <v>0</v>
      </c>
      <c r="D840" s="21">
        <v>0</v>
      </c>
      <c r="E840" s="22"/>
      <c r="F840" s="22"/>
    </row>
    <row r="841" spans="1:6" ht="16.5" customHeight="1">
      <c r="A841" s="24" t="s">
        <v>632</v>
      </c>
      <c r="B841" s="21">
        <v>546</v>
      </c>
      <c r="C841" s="21">
        <v>361</v>
      </c>
      <c r="D841" s="21">
        <v>787</v>
      </c>
      <c r="E841" s="22">
        <f>D841/C841*100</f>
        <v>218.00554016620498</v>
      </c>
      <c r="F841" s="22">
        <f t="shared" si="9"/>
        <v>0.4413919413919414</v>
      </c>
    </row>
    <row r="842" spans="1:6" ht="16.5" customHeight="1">
      <c r="A842" s="24" t="s">
        <v>633</v>
      </c>
      <c r="B842" s="21">
        <v>0</v>
      </c>
      <c r="C842" s="21">
        <v>0</v>
      </c>
      <c r="D842" s="21">
        <v>0</v>
      </c>
      <c r="E842" s="22"/>
      <c r="F842" s="22"/>
    </row>
    <row r="843" spans="1:6" ht="16.5" customHeight="1">
      <c r="A843" s="24" t="s">
        <v>634</v>
      </c>
      <c r="B843" s="21">
        <v>341</v>
      </c>
      <c r="C843" s="21">
        <v>0</v>
      </c>
      <c r="D843" s="21">
        <v>508</v>
      </c>
      <c r="E843" s="22"/>
      <c r="F843" s="22">
        <f t="shared" si="9"/>
        <v>0.4897360703812317</v>
      </c>
    </row>
    <row r="844" spans="1:6" ht="16.5" customHeight="1">
      <c r="A844" s="24" t="s">
        <v>635</v>
      </c>
      <c r="B844" s="21">
        <v>0</v>
      </c>
      <c r="C844" s="21">
        <v>0</v>
      </c>
      <c r="D844" s="21">
        <v>0</v>
      </c>
      <c r="E844" s="22"/>
      <c r="F844" s="22"/>
    </row>
    <row r="845" spans="1:6" ht="16.5" customHeight="1">
      <c r="A845" s="24" t="s">
        <v>636</v>
      </c>
      <c r="B845" s="21">
        <v>0</v>
      </c>
      <c r="C845" s="21">
        <v>0</v>
      </c>
      <c r="D845" s="21">
        <v>0</v>
      </c>
      <c r="E845" s="22"/>
      <c r="F845" s="22"/>
    </row>
    <row r="846" spans="1:6" ht="16.5" customHeight="1">
      <c r="A846" s="24" t="s">
        <v>637</v>
      </c>
      <c r="B846" s="21">
        <v>0</v>
      </c>
      <c r="C846" s="21">
        <v>0</v>
      </c>
      <c r="D846" s="21">
        <v>0</v>
      </c>
      <c r="E846" s="22"/>
      <c r="F846" s="22"/>
    </row>
    <row r="847" spans="1:6" ht="16.5" customHeight="1">
      <c r="A847" s="24" t="s">
        <v>638</v>
      </c>
      <c r="B847" s="21">
        <v>1680</v>
      </c>
      <c r="C847" s="21">
        <v>90</v>
      </c>
      <c r="D847" s="21">
        <v>553</v>
      </c>
      <c r="E847" s="22">
        <f>D847/C847*100</f>
        <v>614.4444444444445</v>
      </c>
      <c r="F847" s="22">
        <f t="shared" si="9"/>
        <v>-0.6708333333333333</v>
      </c>
    </row>
    <row r="848" spans="1:6" ht="16.5" customHeight="1">
      <c r="A848" s="23" t="s">
        <v>639</v>
      </c>
      <c r="B848" s="21">
        <f>B849</f>
        <v>0</v>
      </c>
      <c r="C848" s="21">
        <f>C849</f>
        <v>0</v>
      </c>
      <c r="D848" s="21">
        <f>D849</f>
        <v>0</v>
      </c>
      <c r="E848" s="22"/>
      <c r="F848" s="22"/>
    </row>
    <row r="849" spans="1:6" ht="16.5" customHeight="1">
      <c r="A849" s="24" t="s">
        <v>640</v>
      </c>
      <c r="B849" s="25"/>
      <c r="C849" s="21"/>
      <c r="D849" s="21">
        <v>0</v>
      </c>
      <c r="E849" s="22"/>
      <c r="F849" s="22"/>
    </row>
    <row r="850" spans="1:6" ht="16.5" customHeight="1">
      <c r="A850" s="23" t="s">
        <v>641</v>
      </c>
      <c r="B850" s="21">
        <f>SUM(B851:B852)</f>
        <v>125196</v>
      </c>
      <c r="C850" s="21">
        <f>SUM(C851:C852)</f>
        <v>18009</v>
      </c>
      <c r="D850" s="21">
        <f>SUM(D851:D852)</f>
        <v>28200</v>
      </c>
      <c r="E850" s="22">
        <f>D850/C850*100</f>
        <v>156.58837248042644</v>
      </c>
      <c r="F850" s="22">
        <f t="shared" si="9"/>
        <v>-0.7747531870027796</v>
      </c>
    </row>
    <row r="851" spans="1:6" ht="16.5" customHeight="1">
      <c r="A851" s="24" t="s">
        <v>642</v>
      </c>
      <c r="B851" s="21">
        <v>84217</v>
      </c>
      <c r="C851" s="21"/>
      <c r="D851" s="21">
        <v>6100</v>
      </c>
      <c r="E851" s="22"/>
      <c r="F851" s="22">
        <f t="shared" si="9"/>
        <v>-0.9275680682047568</v>
      </c>
    </row>
    <row r="852" spans="1:6" ht="16.5" customHeight="1">
      <c r="A852" s="24" t="s">
        <v>643</v>
      </c>
      <c r="B852" s="21">
        <v>40979</v>
      </c>
      <c r="C852" s="21">
        <v>18009</v>
      </c>
      <c r="D852" s="21">
        <v>22100</v>
      </c>
      <c r="E852" s="22">
        <f>D852/C852*100</f>
        <v>122.71641956799377</v>
      </c>
      <c r="F852" s="22">
        <f t="shared" si="9"/>
        <v>-0.46069938261060545</v>
      </c>
    </row>
    <row r="853" spans="1:6" ht="16.5" customHeight="1">
      <c r="A853" s="23" t="s">
        <v>644</v>
      </c>
      <c r="B853" s="21">
        <f>B854</f>
        <v>360</v>
      </c>
      <c r="C853" s="21">
        <f>C854</f>
        <v>2318</v>
      </c>
      <c r="D853" s="21">
        <f aca="true" t="shared" si="10" ref="D853:D857">D854</f>
        <v>803</v>
      </c>
      <c r="E853" s="22">
        <f>D853/C853*100</f>
        <v>34.64193270060397</v>
      </c>
      <c r="F853" s="22">
        <f t="shared" si="9"/>
        <v>1.2305555555555556</v>
      </c>
    </row>
    <row r="854" spans="1:6" ht="16.5" customHeight="1">
      <c r="A854" s="24" t="s">
        <v>645</v>
      </c>
      <c r="B854" s="21">
        <v>360</v>
      </c>
      <c r="C854" s="21">
        <v>2318</v>
      </c>
      <c r="D854" s="21">
        <v>803</v>
      </c>
      <c r="E854" s="22">
        <f>D854/C854*100</f>
        <v>34.64193270060397</v>
      </c>
      <c r="F854" s="22">
        <f t="shared" si="9"/>
        <v>1.2305555555555556</v>
      </c>
    </row>
    <row r="855" spans="1:6" ht="16.5" customHeight="1">
      <c r="A855" s="23" t="s">
        <v>646</v>
      </c>
      <c r="B855" s="21">
        <f>B856</f>
        <v>51</v>
      </c>
      <c r="C855" s="21">
        <f>C856</f>
        <v>187</v>
      </c>
      <c r="D855" s="21">
        <f t="shared" si="10"/>
        <v>16</v>
      </c>
      <c r="E855" s="22">
        <f>D855/C855*100</f>
        <v>8.55614973262032</v>
      </c>
      <c r="F855" s="22">
        <f t="shared" si="9"/>
        <v>-0.6862745098039216</v>
      </c>
    </row>
    <row r="856" spans="1:6" ht="16.5" customHeight="1">
      <c r="A856" s="24" t="s">
        <v>647</v>
      </c>
      <c r="B856" s="21">
        <v>51</v>
      </c>
      <c r="C856" s="21">
        <v>187</v>
      </c>
      <c r="D856" s="21">
        <v>16</v>
      </c>
      <c r="E856" s="22">
        <f>D856/C856*100</f>
        <v>8.55614973262032</v>
      </c>
      <c r="F856" s="22">
        <f t="shared" si="9"/>
        <v>-0.6862745098039216</v>
      </c>
    </row>
    <row r="857" spans="1:6" ht="16.5" customHeight="1">
      <c r="A857" s="23" t="s">
        <v>648</v>
      </c>
      <c r="B857" s="21">
        <f>B858</f>
        <v>374</v>
      </c>
      <c r="C857" s="21">
        <f>C858</f>
        <v>0</v>
      </c>
      <c r="D857" s="21">
        <f t="shared" si="10"/>
        <v>483</v>
      </c>
      <c r="E857" s="22"/>
      <c r="F857" s="22">
        <f t="shared" si="9"/>
        <v>0.2914438502673797</v>
      </c>
    </row>
    <row r="858" spans="1:6" ht="16.5" customHeight="1">
      <c r="A858" s="24" t="s">
        <v>649</v>
      </c>
      <c r="B858" s="21">
        <v>374</v>
      </c>
      <c r="C858" s="21"/>
      <c r="D858" s="21">
        <v>483</v>
      </c>
      <c r="E858" s="22"/>
      <c r="F858" s="22">
        <f t="shared" si="9"/>
        <v>0.2914438502673797</v>
      </c>
    </row>
    <row r="859" spans="1:6" ht="16.5" customHeight="1">
      <c r="A859" s="23" t="s">
        <v>650</v>
      </c>
      <c r="B859" s="21">
        <f>SUM(B860,B886,B911,B939,B950,B957,B964,B967)</f>
        <v>12253</v>
      </c>
      <c r="C859" s="21">
        <f>SUM(C860,C886,C911,C939,C950,C957,C964,C967)</f>
        <v>40618</v>
      </c>
      <c r="D859" s="21">
        <f>SUM(D860,D886,D911,D939,D950,D957,D964,D967)</f>
        <v>34598</v>
      </c>
      <c r="E859" s="22">
        <f>D859/C859*100</f>
        <v>85.17898468659214</v>
      </c>
      <c r="F859" s="22">
        <f t="shared" si="9"/>
        <v>1.8236350281563698</v>
      </c>
    </row>
    <row r="860" spans="1:6" ht="16.5" customHeight="1">
      <c r="A860" s="23" t="s">
        <v>651</v>
      </c>
      <c r="B860" s="21">
        <f>SUM(B861:B885)</f>
        <v>672</v>
      </c>
      <c r="C860" s="21">
        <f>SUM(C861:C885)</f>
        <v>4100</v>
      </c>
      <c r="D860" s="21">
        <f>SUM(D861:D885)</f>
        <v>9058</v>
      </c>
      <c r="E860" s="22">
        <f>D860/C860*100</f>
        <v>220.9268292682927</v>
      </c>
      <c r="F860" s="22">
        <f t="shared" si="9"/>
        <v>12.479166666666666</v>
      </c>
    </row>
    <row r="861" spans="1:6" ht="16.5" customHeight="1">
      <c r="A861" s="24" t="s">
        <v>12</v>
      </c>
      <c r="B861" s="21">
        <v>146</v>
      </c>
      <c r="C861" s="21">
        <v>1200</v>
      </c>
      <c r="D861" s="21">
        <v>1277</v>
      </c>
      <c r="E861" s="22">
        <f>D861/C861*100</f>
        <v>106.41666666666667</v>
      </c>
      <c r="F861" s="22">
        <f t="shared" si="9"/>
        <v>7.7465753424657535</v>
      </c>
    </row>
    <row r="862" spans="1:6" ht="16.5" customHeight="1">
      <c r="A862" s="24" t="s">
        <v>13</v>
      </c>
      <c r="B862" s="21">
        <v>31</v>
      </c>
      <c r="C862" s="21">
        <v>63</v>
      </c>
      <c r="D862" s="21">
        <v>149</v>
      </c>
      <c r="E862" s="22">
        <f>D862/C862*100</f>
        <v>236.5079365079365</v>
      </c>
      <c r="F862" s="22">
        <f t="shared" si="9"/>
        <v>3.806451612903226</v>
      </c>
    </row>
    <row r="863" spans="1:6" ht="16.5" customHeight="1">
      <c r="A863" s="24" t="s">
        <v>14</v>
      </c>
      <c r="B863" s="21">
        <v>0</v>
      </c>
      <c r="C863" s="21">
        <v>0</v>
      </c>
      <c r="D863" s="21">
        <v>0</v>
      </c>
      <c r="E863" s="22"/>
      <c r="F863" s="22"/>
    </row>
    <row r="864" spans="1:6" ht="16.5" customHeight="1">
      <c r="A864" s="24" t="s">
        <v>21</v>
      </c>
      <c r="B864" s="21">
        <v>124</v>
      </c>
      <c r="C864" s="21">
        <v>360</v>
      </c>
      <c r="D864" s="21">
        <v>351</v>
      </c>
      <c r="E864" s="22">
        <f>D864/C864*100</f>
        <v>97.5</v>
      </c>
      <c r="F864" s="22">
        <f t="shared" si="9"/>
        <v>1.8306451612903225</v>
      </c>
    </row>
    <row r="865" spans="1:6" ht="16.5" customHeight="1">
      <c r="A865" s="24" t="s">
        <v>652</v>
      </c>
      <c r="B865" s="21">
        <v>0</v>
      </c>
      <c r="C865" s="21">
        <v>0</v>
      </c>
      <c r="D865" s="21">
        <v>0</v>
      </c>
      <c r="E865" s="22"/>
      <c r="F865" s="22"/>
    </row>
    <row r="866" spans="1:6" ht="16.5" customHeight="1">
      <c r="A866" s="24" t="s">
        <v>653</v>
      </c>
      <c r="B866" s="21">
        <v>11</v>
      </c>
      <c r="C866" s="21">
        <v>12</v>
      </c>
      <c r="D866" s="21">
        <v>120</v>
      </c>
      <c r="E866" s="22">
        <f>D866/C866*100</f>
        <v>1000</v>
      </c>
      <c r="F866" s="22">
        <f t="shared" si="9"/>
        <v>9.909090909090908</v>
      </c>
    </row>
    <row r="867" spans="1:6" ht="16.5" customHeight="1">
      <c r="A867" s="24" t="s">
        <v>654</v>
      </c>
      <c r="B867" s="21">
        <v>153</v>
      </c>
      <c r="C867" s="21">
        <v>0</v>
      </c>
      <c r="D867" s="21">
        <v>1452</v>
      </c>
      <c r="E867" s="22"/>
      <c r="F867" s="22">
        <f t="shared" si="9"/>
        <v>8.490196078431373</v>
      </c>
    </row>
    <row r="868" spans="1:6" ht="16.5" customHeight="1">
      <c r="A868" s="24" t="s">
        <v>655</v>
      </c>
      <c r="B868" s="21">
        <v>39</v>
      </c>
      <c r="C868" s="21">
        <v>35</v>
      </c>
      <c r="D868" s="21">
        <v>124</v>
      </c>
      <c r="E868" s="22">
        <f>D868/C868*100</f>
        <v>354.2857142857143</v>
      </c>
      <c r="F868" s="22">
        <f t="shared" si="9"/>
        <v>2.1794871794871793</v>
      </c>
    </row>
    <row r="869" spans="1:6" ht="16.5" customHeight="1">
      <c r="A869" s="24" t="s">
        <v>656</v>
      </c>
      <c r="B869" s="21">
        <v>10</v>
      </c>
      <c r="C869" s="21">
        <v>18</v>
      </c>
      <c r="D869" s="21">
        <v>0</v>
      </c>
      <c r="E869" s="22">
        <f>D869/C869*100</f>
        <v>0</v>
      </c>
      <c r="F869" s="22">
        <f t="shared" si="9"/>
        <v>-1</v>
      </c>
    </row>
    <row r="870" spans="1:6" ht="16.5" customHeight="1">
      <c r="A870" s="24" t="s">
        <v>657</v>
      </c>
      <c r="B870" s="21">
        <v>10</v>
      </c>
      <c r="C870" s="21">
        <v>0</v>
      </c>
      <c r="D870" s="21">
        <v>109</v>
      </c>
      <c r="E870" s="22"/>
      <c r="F870" s="22">
        <f t="shared" si="9"/>
        <v>9.9</v>
      </c>
    </row>
    <row r="871" spans="1:6" ht="16.5" customHeight="1">
      <c r="A871" s="24" t="s">
        <v>658</v>
      </c>
      <c r="B871" s="21">
        <v>0</v>
      </c>
      <c r="C871" s="21">
        <v>2</v>
      </c>
      <c r="D871" s="21">
        <v>0</v>
      </c>
      <c r="E871" s="22">
        <f>D871/C871*100</f>
        <v>0</v>
      </c>
      <c r="F871" s="22"/>
    </row>
    <row r="872" spans="1:6" ht="16.5" customHeight="1">
      <c r="A872" s="24" t="s">
        <v>659</v>
      </c>
      <c r="B872" s="21">
        <v>0</v>
      </c>
      <c r="C872" s="21">
        <v>20</v>
      </c>
      <c r="D872" s="21">
        <v>0</v>
      </c>
      <c r="E872" s="22">
        <f>D872/C872*100</f>
        <v>0</v>
      </c>
      <c r="F872" s="22"/>
    </row>
    <row r="873" spans="1:6" ht="16.5" customHeight="1">
      <c r="A873" s="24" t="s">
        <v>660</v>
      </c>
      <c r="B873" s="21">
        <v>16</v>
      </c>
      <c r="C873" s="21"/>
      <c r="D873" s="21">
        <v>100</v>
      </c>
      <c r="E873" s="22"/>
      <c r="F873" s="22">
        <f t="shared" si="9"/>
        <v>5.25</v>
      </c>
    </row>
    <row r="874" spans="1:6" ht="16.5" customHeight="1">
      <c r="A874" s="24" t="s">
        <v>661</v>
      </c>
      <c r="B874" s="21">
        <v>0</v>
      </c>
      <c r="C874" s="21"/>
      <c r="D874" s="21">
        <v>0</v>
      </c>
      <c r="E874" s="22"/>
      <c r="F874" s="22"/>
    </row>
    <row r="875" spans="1:6" ht="16.5" customHeight="1">
      <c r="A875" s="24" t="s">
        <v>662</v>
      </c>
      <c r="B875" s="21">
        <v>0</v>
      </c>
      <c r="C875" s="21"/>
      <c r="D875" s="21">
        <v>0</v>
      </c>
      <c r="E875" s="22"/>
      <c r="F875" s="22"/>
    </row>
    <row r="876" spans="1:6" ht="16.5" customHeight="1">
      <c r="A876" s="24" t="s">
        <v>663</v>
      </c>
      <c r="B876" s="21">
        <v>36</v>
      </c>
      <c r="C876" s="21">
        <v>95</v>
      </c>
      <c r="D876" s="21">
        <v>973</v>
      </c>
      <c r="E876" s="22">
        <f>D876/C876*100</f>
        <v>1024.2105263157894</v>
      </c>
      <c r="F876" s="22">
        <f t="shared" si="9"/>
        <v>26.02777777777778</v>
      </c>
    </row>
    <row r="877" spans="1:6" ht="16.5" customHeight="1">
      <c r="A877" s="24" t="s">
        <v>664</v>
      </c>
      <c r="B877" s="21">
        <v>44</v>
      </c>
      <c r="C877" s="21">
        <v>0</v>
      </c>
      <c r="D877" s="21">
        <v>59</v>
      </c>
      <c r="E877" s="22"/>
      <c r="F877" s="22">
        <f t="shared" si="9"/>
        <v>0.3409090909090909</v>
      </c>
    </row>
    <row r="878" spans="1:6" ht="16.5" customHeight="1">
      <c r="A878" s="24" t="s">
        <v>665</v>
      </c>
      <c r="B878" s="21">
        <v>15</v>
      </c>
      <c r="C878" s="21">
        <v>16</v>
      </c>
      <c r="D878" s="21">
        <v>0</v>
      </c>
      <c r="E878" s="22">
        <f>D878/C878*100</f>
        <v>0</v>
      </c>
      <c r="F878" s="22">
        <f t="shared" si="9"/>
        <v>-1</v>
      </c>
    </row>
    <row r="879" spans="1:6" ht="16.5" customHeight="1">
      <c r="A879" s="24" t="s">
        <v>666</v>
      </c>
      <c r="B879" s="21">
        <v>7</v>
      </c>
      <c r="C879" s="21">
        <v>714</v>
      </c>
      <c r="D879" s="21">
        <v>59</v>
      </c>
      <c r="E879" s="22">
        <f>D879/C879*100</f>
        <v>8.26330532212885</v>
      </c>
      <c r="F879" s="22">
        <f t="shared" si="9"/>
        <v>7.428571428571429</v>
      </c>
    </row>
    <row r="880" spans="1:6" ht="16.5" customHeight="1">
      <c r="A880" s="24" t="s">
        <v>667</v>
      </c>
      <c r="B880" s="21">
        <v>12</v>
      </c>
      <c r="C880" s="21"/>
      <c r="D880" s="21">
        <v>13</v>
      </c>
      <c r="E880" s="22"/>
      <c r="F880" s="22">
        <f t="shared" si="9"/>
        <v>0.08333333333333333</v>
      </c>
    </row>
    <row r="881" spans="1:6" ht="16.5" customHeight="1">
      <c r="A881" s="24" t="s">
        <v>668</v>
      </c>
      <c r="B881" s="21">
        <v>0</v>
      </c>
      <c r="C881" s="21"/>
      <c r="D881" s="21">
        <v>0</v>
      </c>
      <c r="E881" s="22"/>
      <c r="F881" s="22"/>
    </row>
    <row r="882" spans="1:6" ht="16.5" customHeight="1">
      <c r="A882" s="24" t="s">
        <v>669</v>
      </c>
      <c r="B882" s="21">
        <v>0</v>
      </c>
      <c r="C882" s="21">
        <v>0</v>
      </c>
      <c r="D882" s="21">
        <v>48</v>
      </c>
      <c r="E882" s="22"/>
      <c r="F882" s="22"/>
    </row>
    <row r="883" spans="1:6" ht="16.5" customHeight="1">
      <c r="A883" s="24" t="s">
        <v>670</v>
      </c>
      <c r="B883" s="21">
        <v>9</v>
      </c>
      <c r="C883" s="21">
        <v>9</v>
      </c>
      <c r="D883" s="21">
        <v>11</v>
      </c>
      <c r="E883" s="22">
        <f>D883/C883*100</f>
        <v>122.22222222222223</v>
      </c>
      <c r="F883" s="22">
        <f t="shared" si="9"/>
        <v>0.2222222222222222</v>
      </c>
    </row>
    <row r="884" spans="1:6" ht="16.5" customHeight="1">
      <c r="A884" s="24" t="s">
        <v>671</v>
      </c>
      <c r="B884" s="21"/>
      <c r="C884" s="21">
        <v>56</v>
      </c>
      <c r="D884" s="21">
        <v>1683</v>
      </c>
      <c r="E884" s="22">
        <f>D884/C884*100</f>
        <v>3005.3571428571427</v>
      </c>
      <c r="F884" s="22"/>
    </row>
    <row r="885" spans="1:6" ht="16.5" customHeight="1">
      <c r="A885" s="24" t="s">
        <v>672</v>
      </c>
      <c r="B885" s="21">
        <v>9</v>
      </c>
      <c r="C885" s="21">
        <v>1500</v>
      </c>
      <c r="D885" s="21">
        <v>2530</v>
      </c>
      <c r="E885" s="22">
        <f>D885/C885*100</f>
        <v>168.66666666666669</v>
      </c>
      <c r="F885" s="22">
        <f t="shared" si="9"/>
        <v>280.1111111111111</v>
      </c>
    </row>
    <row r="886" spans="1:6" ht="16.5" customHeight="1">
      <c r="A886" s="23" t="s">
        <v>673</v>
      </c>
      <c r="B886" s="21">
        <f>SUM(B887:B910)</f>
        <v>499</v>
      </c>
      <c r="C886" s="21">
        <f>SUM(C887:C910)</f>
        <v>1910</v>
      </c>
      <c r="D886" s="21">
        <f>SUM(D887:D910)</f>
        <v>7124</v>
      </c>
      <c r="E886" s="22">
        <f>D886/C886*100</f>
        <v>372.9842931937173</v>
      </c>
      <c r="F886" s="22">
        <f t="shared" si="9"/>
        <v>13.276553106212425</v>
      </c>
    </row>
    <row r="887" spans="1:6" ht="16.5" customHeight="1">
      <c r="A887" s="24" t="s">
        <v>12</v>
      </c>
      <c r="B887" s="21">
        <v>121</v>
      </c>
      <c r="C887" s="21">
        <v>1060</v>
      </c>
      <c r="D887" s="21">
        <v>685</v>
      </c>
      <c r="E887" s="22">
        <f>D887/C887*100</f>
        <v>64.62264150943396</v>
      </c>
      <c r="F887" s="22">
        <f t="shared" si="9"/>
        <v>4.661157024793388</v>
      </c>
    </row>
    <row r="888" spans="1:6" ht="16.5" customHeight="1">
      <c r="A888" s="24" t="s">
        <v>13</v>
      </c>
      <c r="B888" s="21">
        <v>66</v>
      </c>
      <c r="C888" s="21">
        <v>60</v>
      </c>
      <c r="D888" s="21">
        <v>10</v>
      </c>
      <c r="E888" s="22">
        <f>D888/C888*100</f>
        <v>16.666666666666664</v>
      </c>
      <c r="F888" s="22">
        <f t="shared" si="9"/>
        <v>-0.8484848484848485</v>
      </c>
    </row>
    <row r="889" spans="1:6" ht="16.5" customHeight="1">
      <c r="A889" s="24" t="s">
        <v>14</v>
      </c>
      <c r="B889" s="25"/>
      <c r="C889" s="21">
        <v>0</v>
      </c>
      <c r="D889" s="21">
        <v>0</v>
      </c>
      <c r="E889" s="22"/>
      <c r="F889" s="22"/>
    </row>
    <row r="890" spans="1:6" ht="16.5" customHeight="1">
      <c r="A890" s="24" t="s">
        <v>674</v>
      </c>
      <c r="B890" s="25"/>
      <c r="C890" s="21">
        <v>0</v>
      </c>
      <c r="D890" s="21">
        <v>0</v>
      </c>
      <c r="E890" s="22"/>
      <c r="F890" s="22"/>
    </row>
    <row r="891" spans="1:6" ht="16.5" customHeight="1">
      <c r="A891" s="24" t="s">
        <v>675</v>
      </c>
      <c r="B891" s="21">
        <v>110</v>
      </c>
      <c r="C891" s="21">
        <v>0</v>
      </c>
      <c r="D891" s="21">
        <v>2040</v>
      </c>
      <c r="E891" s="22"/>
      <c r="F891" s="22">
        <f t="shared" si="9"/>
        <v>17.545454545454547</v>
      </c>
    </row>
    <row r="892" spans="1:6" ht="16.5" customHeight="1">
      <c r="A892" s="24" t="s">
        <v>676</v>
      </c>
      <c r="B892" s="21">
        <v>20</v>
      </c>
      <c r="C892" s="21">
        <v>56</v>
      </c>
      <c r="D892" s="21">
        <v>0</v>
      </c>
      <c r="E892" s="22">
        <f>D892/C892*100</f>
        <v>0</v>
      </c>
      <c r="F892" s="22">
        <f t="shared" si="9"/>
        <v>-1</v>
      </c>
    </row>
    <row r="893" spans="1:6" ht="16.5" customHeight="1">
      <c r="A893" s="24" t="s">
        <v>677</v>
      </c>
      <c r="B893" s="21">
        <v>25</v>
      </c>
      <c r="C893" s="21"/>
      <c r="D893" s="21">
        <v>198</v>
      </c>
      <c r="E893" s="22"/>
      <c r="F893" s="22">
        <f t="shared" si="9"/>
        <v>6.92</v>
      </c>
    </row>
    <row r="894" spans="1:6" ht="16.5" customHeight="1">
      <c r="A894" s="24" t="s">
        <v>678</v>
      </c>
      <c r="B894" s="21">
        <v>27</v>
      </c>
      <c r="C894" s="21"/>
      <c r="D894" s="21">
        <v>1905</v>
      </c>
      <c r="E894" s="22"/>
      <c r="F894" s="22">
        <f t="shared" si="9"/>
        <v>69.55555555555556</v>
      </c>
    </row>
    <row r="895" spans="1:6" ht="16.5" customHeight="1">
      <c r="A895" s="24" t="s">
        <v>679</v>
      </c>
      <c r="B895" s="25"/>
      <c r="C895" s="21"/>
      <c r="D895" s="21">
        <v>0</v>
      </c>
      <c r="E895" s="22"/>
      <c r="F895" s="22"/>
    </row>
    <row r="896" spans="1:6" ht="16.5" customHeight="1">
      <c r="A896" s="24" t="s">
        <v>680</v>
      </c>
      <c r="B896" s="21">
        <v>5</v>
      </c>
      <c r="C896" s="21"/>
      <c r="D896" s="21">
        <v>435</v>
      </c>
      <c r="E896" s="22"/>
      <c r="F896" s="22">
        <f t="shared" si="9"/>
        <v>86</v>
      </c>
    </row>
    <row r="897" spans="1:6" ht="16.5" customHeight="1">
      <c r="A897" s="24" t="s">
        <v>681</v>
      </c>
      <c r="B897" s="25"/>
      <c r="C897" s="21"/>
      <c r="D897" s="21">
        <v>0</v>
      </c>
      <c r="E897" s="22"/>
      <c r="F897" s="22"/>
    </row>
    <row r="898" spans="1:6" ht="16.5" customHeight="1">
      <c r="A898" s="24" t="s">
        <v>682</v>
      </c>
      <c r="B898" s="21">
        <v>40</v>
      </c>
      <c r="C898" s="21">
        <v>60</v>
      </c>
      <c r="D898" s="21">
        <v>0</v>
      </c>
      <c r="E898" s="22">
        <f>D898/C898*100</f>
        <v>0</v>
      </c>
      <c r="F898" s="22">
        <f t="shared" si="9"/>
        <v>-1</v>
      </c>
    </row>
    <row r="899" spans="1:6" ht="16.5" customHeight="1">
      <c r="A899" s="24" t="s">
        <v>683</v>
      </c>
      <c r="B899" s="25"/>
      <c r="C899" s="21"/>
      <c r="D899" s="21">
        <v>0</v>
      </c>
      <c r="E899" s="22"/>
      <c r="F899" s="22"/>
    </row>
    <row r="900" spans="1:6" ht="16.5" customHeight="1">
      <c r="A900" s="24" t="s">
        <v>684</v>
      </c>
      <c r="B900" s="25"/>
      <c r="C900" s="21"/>
      <c r="D900" s="21">
        <v>0</v>
      </c>
      <c r="E900" s="22"/>
      <c r="F900" s="22"/>
    </row>
    <row r="901" spans="1:6" ht="16.5" customHeight="1">
      <c r="A901" s="24" t="s">
        <v>685</v>
      </c>
      <c r="B901" s="25"/>
      <c r="C901" s="21"/>
      <c r="D901" s="21">
        <v>0</v>
      </c>
      <c r="E901" s="22"/>
      <c r="F901" s="22"/>
    </row>
    <row r="902" spans="1:6" ht="16.5" customHeight="1">
      <c r="A902" s="24" t="s">
        <v>686</v>
      </c>
      <c r="B902" s="25"/>
      <c r="C902" s="21">
        <v>20</v>
      </c>
      <c r="D902" s="21">
        <v>0</v>
      </c>
      <c r="E902" s="22">
        <f>D902/C902*100</f>
        <v>0</v>
      </c>
      <c r="F902" s="22"/>
    </row>
    <row r="903" spans="1:6" ht="16.5" customHeight="1">
      <c r="A903" s="24" t="s">
        <v>687</v>
      </c>
      <c r="B903" s="25"/>
      <c r="C903" s="21"/>
      <c r="D903" s="21">
        <v>0</v>
      </c>
      <c r="E903" s="22"/>
      <c r="F903" s="22"/>
    </row>
    <row r="904" spans="1:6" ht="16.5" customHeight="1">
      <c r="A904" s="24" t="s">
        <v>688</v>
      </c>
      <c r="B904" s="25"/>
      <c r="C904" s="21"/>
      <c r="D904" s="21">
        <v>41</v>
      </c>
      <c r="E904" s="22"/>
      <c r="F904" s="22"/>
    </row>
    <row r="905" spans="1:6" ht="16.5" customHeight="1">
      <c r="A905" s="24" t="s">
        <v>689</v>
      </c>
      <c r="B905" s="25"/>
      <c r="C905" s="21"/>
      <c r="D905" s="21">
        <v>0</v>
      </c>
      <c r="E905" s="22"/>
      <c r="F905" s="22"/>
    </row>
    <row r="906" spans="1:6" ht="16.5" customHeight="1">
      <c r="A906" s="24" t="s">
        <v>690</v>
      </c>
      <c r="B906" s="21">
        <v>45</v>
      </c>
      <c r="C906" s="21"/>
      <c r="D906" s="21">
        <v>30</v>
      </c>
      <c r="E906" s="22"/>
      <c r="F906" s="22">
        <f>(D906-B906)/B906</f>
        <v>-0.3333333333333333</v>
      </c>
    </row>
    <row r="907" spans="1:6" ht="16.5" customHeight="1">
      <c r="A907" s="24" t="s">
        <v>691</v>
      </c>
      <c r="B907" s="25"/>
      <c r="C907" s="21"/>
      <c r="D907" s="21">
        <v>0</v>
      </c>
      <c r="E907" s="22"/>
      <c r="F907" s="22"/>
    </row>
    <row r="908" spans="1:6" ht="16.5" customHeight="1">
      <c r="A908" s="24" t="s">
        <v>692</v>
      </c>
      <c r="B908" s="25"/>
      <c r="C908" s="21"/>
      <c r="D908" s="21">
        <v>0</v>
      </c>
      <c r="E908" s="22"/>
      <c r="F908" s="22"/>
    </row>
    <row r="909" spans="1:6" ht="16.5" customHeight="1">
      <c r="A909" s="24" t="s">
        <v>658</v>
      </c>
      <c r="B909" s="25"/>
      <c r="C909" s="21">
        <v>154</v>
      </c>
      <c r="D909" s="21">
        <v>0</v>
      </c>
      <c r="E909" s="22">
        <f>D909/C909*100</f>
        <v>0</v>
      </c>
      <c r="F909" s="22"/>
    </row>
    <row r="910" spans="1:6" ht="16.5" customHeight="1">
      <c r="A910" s="24" t="s">
        <v>693</v>
      </c>
      <c r="B910" s="21">
        <v>40</v>
      </c>
      <c r="C910" s="21">
        <v>500</v>
      </c>
      <c r="D910" s="21">
        <v>1780</v>
      </c>
      <c r="E910" s="22">
        <f>D910/C910*100</f>
        <v>356</v>
      </c>
      <c r="F910" s="22">
        <f>(D910-B910)/B910</f>
        <v>43.5</v>
      </c>
    </row>
    <row r="911" spans="1:6" ht="16.5" customHeight="1">
      <c r="A911" s="23" t="s">
        <v>694</v>
      </c>
      <c r="B911" s="21">
        <f>SUM(B912:B938)</f>
        <v>589</v>
      </c>
      <c r="C911" s="21">
        <f>SUM(C912:C938)</f>
        <v>2415</v>
      </c>
      <c r="D911" s="21">
        <f>SUM(D912:D938)</f>
        <v>5049</v>
      </c>
      <c r="E911" s="22">
        <f>D911/C911*100</f>
        <v>209.06832298136644</v>
      </c>
      <c r="F911" s="22">
        <f>(D911-B911)/B911</f>
        <v>7.572156196943973</v>
      </c>
    </row>
    <row r="912" spans="1:6" ht="16.5" customHeight="1">
      <c r="A912" s="24" t="s">
        <v>12</v>
      </c>
      <c r="B912" s="21">
        <v>98</v>
      </c>
      <c r="C912" s="21">
        <v>364</v>
      </c>
      <c r="D912" s="21">
        <v>220</v>
      </c>
      <c r="E912" s="22">
        <f>D912/C912*100</f>
        <v>60.43956043956044</v>
      </c>
      <c r="F912" s="22">
        <f>(D912-B912)/B912</f>
        <v>1.2448979591836735</v>
      </c>
    </row>
    <row r="913" spans="1:6" ht="16.5" customHeight="1">
      <c r="A913" s="24" t="s">
        <v>13</v>
      </c>
      <c r="B913" s="21">
        <v>51</v>
      </c>
      <c r="C913" s="21">
        <v>88</v>
      </c>
      <c r="D913" s="21">
        <v>127</v>
      </c>
      <c r="E913" s="22">
        <f>D913/C913*100</f>
        <v>144.3181818181818</v>
      </c>
      <c r="F913" s="22">
        <f>(D913-B913)/B913</f>
        <v>1.4901960784313726</v>
      </c>
    </row>
    <row r="914" spans="1:6" ht="16.5" customHeight="1">
      <c r="A914" s="24" t="s">
        <v>14</v>
      </c>
      <c r="B914" s="25"/>
      <c r="C914" s="21">
        <v>0</v>
      </c>
      <c r="D914" s="21">
        <v>0</v>
      </c>
      <c r="E914" s="22"/>
      <c r="F914" s="22"/>
    </row>
    <row r="915" spans="1:6" ht="16.5" customHeight="1">
      <c r="A915" s="24" t="s">
        <v>695</v>
      </c>
      <c r="B915" s="25"/>
      <c r="C915" s="21">
        <v>0</v>
      </c>
      <c r="D915" s="21">
        <v>30</v>
      </c>
      <c r="E915" s="22"/>
      <c r="F915" s="22"/>
    </row>
    <row r="916" spans="1:6" ht="16.5" customHeight="1">
      <c r="A916" s="24" t="s">
        <v>696</v>
      </c>
      <c r="B916" s="21">
        <v>62</v>
      </c>
      <c r="C916" s="21">
        <v>0</v>
      </c>
      <c r="D916" s="21">
        <v>2379</v>
      </c>
      <c r="E916" s="22"/>
      <c r="F916" s="22">
        <f>(D916-B916)/B916</f>
        <v>37.37096774193548</v>
      </c>
    </row>
    <row r="917" spans="1:6" ht="16.5" customHeight="1">
      <c r="A917" s="24" t="s">
        <v>697</v>
      </c>
      <c r="B917" s="21">
        <v>99</v>
      </c>
      <c r="C917" s="21">
        <v>175</v>
      </c>
      <c r="D917" s="21">
        <v>245</v>
      </c>
      <c r="E917" s="22">
        <f>D917/C917*100</f>
        <v>140</v>
      </c>
      <c r="F917" s="22">
        <f>(D917-B917)/B917</f>
        <v>1.4747474747474747</v>
      </c>
    </row>
    <row r="918" spans="1:6" ht="16.5" customHeight="1">
      <c r="A918" s="24" t="s">
        <v>698</v>
      </c>
      <c r="B918" s="25"/>
      <c r="C918" s="21">
        <v>0</v>
      </c>
      <c r="D918" s="21">
        <v>0</v>
      </c>
      <c r="E918" s="22"/>
      <c r="F918" s="22"/>
    </row>
    <row r="919" spans="1:6" ht="16.5" customHeight="1">
      <c r="A919" s="24" t="s">
        <v>699</v>
      </c>
      <c r="B919" s="25"/>
      <c r="C919" s="21">
        <v>0</v>
      </c>
      <c r="D919" s="21">
        <v>0</v>
      </c>
      <c r="E919" s="22"/>
      <c r="F919" s="22"/>
    </row>
    <row r="920" spans="1:6" ht="16.5" customHeight="1">
      <c r="A920" s="24" t="s">
        <v>700</v>
      </c>
      <c r="B920" s="25"/>
      <c r="C920" s="21">
        <v>0</v>
      </c>
      <c r="D920" s="21">
        <v>10</v>
      </c>
      <c r="E920" s="22"/>
      <c r="F920" s="22"/>
    </row>
    <row r="921" spans="1:6" ht="16.5" customHeight="1">
      <c r="A921" s="24" t="s">
        <v>701</v>
      </c>
      <c r="B921" s="21">
        <v>18</v>
      </c>
      <c r="C921" s="21">
        <v>87</v>
      </c>
      <c r="D921" s="21">
        <v>466</v>
      </c>
      <c r="E921" s="22">
        <f>D921/C921*100</f>
        <v>535.6321839080459</v>
      </c>
      <c r="F921" s="22">
        <f>(D921-B921)/B921</f>
        <v>24.88888888888889</v>
      </c>
    </row>
    <row r="922" spans="1:6" ht="16.5" customHeight="1">
      <c r="A922" s="24" t="s">
        <v>702</v>
      </c>
      <c r="B922" s="25"/>
      <c r="C922" s="21">
        <v>4</v>
      </c>
      <c r="D922" s="21">
        <v>47</v>
      </c>
      <c r="E922" s="22">
        <f>D922/C922*100</f>
        <v>1175</v>
      </c>
      <c r="F922" s="22"/>
    </row>
    <row r="923" spans="1:6" ht="16.5" customHeight="1">
      <c r="A923" s="24" t="s">
        <v>703</v>
      </c>
      <c r="B923" s="21">
        <v>2</v>
      </c>
      <c r="C923" s="21">
        <v>2</v>
      </c>
      <c r="D923" s="21">
        <v>2</v>
      </c>
      <c r="E923" s="22">
        <f>D923/C923*100</f>
        <v>100</v>
      </c>
      <c r="F923" s="22">
        <f>(D923-B923)/B923</f>
        <v>0</v>
      </c>
    </row>
    <row r="924" spans="1:6" ht="16.5" customHeight="1">
      <c r="A924" s="24" t="s">
        <v>704</v>
      </c>
      <c r="B924" s="21">
        <v>11</v>
      </c>
      <c r="C924" s="21">
        <v>0</v>
      </c>
      <c r="D924" s="21">
        <v>0</v>
      </c>
      <c r="E924" s="22"/>
      <c r="F924" s="22">
        <f>(D924-B924)/B924</f>
        <v>-1</v>
      </c>
    </row>
    <row r="925" spans="1:6" ht="16.5" customHeight="1">
      <c r="A925" s="24" t="s">
        <v>705</v>
      </c>
      <c r="B925" s="21">
        <v>73</v>
      </c>
      <c r="C925" s="21">
        <v>177</v>
      </c>
      <c r="D925" s="21">
        <v>136</v>
      </c>
      <c r="E925" s="22">
        <f>D925/C925*100</f>
        <v>76.8361581920904</v>
      </c>
      <c r="F925" s="22">
        <f>(D925-B925)/B925</f>
        <v>0.863013698630137</v>
      </c>
    </row>
    <row r="926" spans="1:6" ht="16.5" customHeight="1">
      <c r="A926" s="24" t="s">
        <v>706</v>
      </c>
      <c r="B926" s="21">
        <v>5</v>
      </c>
      <c r="C926" s="21">
        <v>10</v>
      </c>
      <c r="D926" s="21">
        <v>0</v>
      </c>
      <c r="E926" s="22">
        <f>D926/C926*100</f>
        <v>0</v>
      </c>
      <c r="F926" s="22">
        <f>(D926-B926)/B926</f>
        <v>-1</v>
      </c>
    </row>
    <row r="927" spans="1:6" ht="16.5" customHeight="1">
      <c r="A927" s="24" t="s">
        <v>707</v>
      </c>
      <c r="B927" s="21">
        <v>27</v>
      </c>
      <c r="C927" s="21"/>
      <c r="D927" s="21">
        <v>36</v>
      </c>
      <c r="E927" s="22"/>
      <c r="F927" s="22">
        <f>(D927-B927)/B927</f>
        <v>0.3333333333333333</v>
      </c>
    </row>
    <row r="928" spans="1:6" ht="16.5" customHeight="1">
      <c r="A928" s="24" t="s">
        <v>708</v>
      </c>
      <c r="B928" s="25"/>
      <c r="C928" s="21"/>
      <c r="D928" s="21">
        <v>0</v>
      </c>
      <c r="E928" s="22"/>
      <c r="F928" s="22"/>
    </row>
    <row r="929" spans="1:6" ht="16.5" customHeight="1">
      <c r="A929" s="24" t="s">
        <v>709</v>
      </c>
      <c r="B929" s="25"/>
      <c r="C929" s="21"/>
      <c r="D929" s="21">
        <v>0</v>
      </c>
      <c r="E929" s="22"/>
      <c r="F929" s="22"/>
    </row>
    <row r="930" spans="1:6" ht="16.5" customHeight="1">
      <c r="A930" s="24" t="s">
        <v>710</v>
      </c>
      <c r="B930" s="25"/>
      <c r="C930" s="21"/>
      <c r="D930" s="21">
        <v>0</v>
      </c>
      <c r="E930" s="22"/>
      <c r="F930" s="22"/>
    </row>
    <row r="931" spans="1:6" ht="16.5" customHeight="1">
      <c r="A931" s="24" t="s">
        <v>711</v>
      </c>
      <c r="B931" s="21">
        <v>58</v>
      </c>
      <c r="C931" s="21"/>
      <c r="D931" s="21">
        <v>331</v>
      </c>
      <c r="E931" s="22"/>
      <c r="F931" s="22">
        <f>(D931-B931)/B931</f>
        <v>4.706896551724138</v>
      </c>
    </row>
    <row r="932" spans="1:6" ht="16.5" customHeight="1">
      <c r="A932" s="24" t="s">
        <v>712</v>
      </c>
      <c r="B932" s="21">
        <v>11</v>
      </c>
      <c r="C932" s="21">
        <v>3</v>
      </c>
      <c r="D932" s="21">
        <v>0</v>
      </c>
      <c r="E932" s="22">
        <f>D932/C932*100</f>
        <v>0</v>
      </c>
      <c r="F932" s="22">
        <f>(D932-B932)/B932</f>
        <v>-1</v>
      </c>
    </row>
    <row r="933" spans="1:6" ht="16.5" customHeight="1">
      <c r="A933" s="24" t="s">
        <v>686</v>
      </c>
      <c r="B933" s="25"/>
      <c r="C933" s="21">
        <v>5</v>
      </c>
      <c r="D933" s="21">
        <v>0</v>
      </c>
      <c r="E933" s="22">
        <f>D933/C933*100</f>
        <v>0</v>
      </c>
      <c r="F933" s="22"/>
    </row>
    <row r="934" spans="1:6" ht="16.5" customHeight="1">
      <c r="A934" s="24" t="s">
        <v>713</v>
      </c>
      <c r="B934" s="25"/>
      <c r="C934" s="21"/>
      <c r="D934" s="21">
        <v>0</v>
      </c>
      <c r="E934" s="22"/>
      <c r="F934" s="22"/>
    </row>
    <row r="935" spans="1:6" ht="16.5" customHeight="1">
      <c r="A935" s="24" t="s">
        <v>714</v>
      </c>
      <c r="B935" s="21">
        <v>49</v>
      </c>
      <c r="C935" s="21"/>
      <c r="D935" s="21">
        <v>190</v>
      </c>
      <c r="E935" s="22"/>
      <c r="F935" s="22">
        <f>(D935-B935)/B935</f>
        <v>2.877551020408163</v>
      </c>
    </row>
    <row r="936" spans="1:6" ht="16.5" customHeight="1">
      <c r="A936" s="24" t="s">
        <v>715</v>
      </c>
      <c r="B936" s="25"/>
      <c r="C936" s="21"/>
      <c r="D936" s="21">
        <v>0</v>
      </c>
      <c r="E936" s="22"/>
      <c r="F936" s="22"/>
    </row>
    <row r="937" spans="1:6" ht="16.5" customHeight="1">
      <c r="A937" s="24" t="s">
        <v>716</v>
      </c>
      <c r="B937" s="25"/>
      <c r="C937" s="21"/>
      <c r="D937" s="21">
        <v>0</v>
      </c>
      <c r="E937" s="22"/>
      <c r="F937" s="22"/>
    </row>
    <row r="938" spans="1:6" ht="16.5" customHeight="1">
      <c r="A938" s="24" t="s">
        <v>717</v>
      </c>
      <c r="B938" s="25">
        <v>25</v>
      </c>
      <c r="C938" s="21">
        <v>1500</v>
      </c>
      <c r="D938" s="21">
        <v>830</v>
      </c>
      <c r="E938" s="22">
        <f>D938/C938*100</f>
        <v>55.333333333333336</v>
      </c>
      <c r="F938" s="22">
        <f>(D938-B938)/B938</f>
        <v>32.2</v>
      </c>
    </row>
    <row r="939" spans="1:6" ht="16.5" customHeight="1">
      <c r="A939" s="23" t="s">
        <v>718</v>
      </c>
      <c r="B939" s="21">
        <f>SUM(B940:B949)</f>
        <v>9318</v>
      </c>
      <c r="C939" s="21">
        <f>SUM(C940:C949)</f>
        <v>17333</v>
      </c>
      <c r="D939" s="21">
        <f>SUM(D940:D949)</f>
        <v>5930</v>
      </c>
      <c r="E939" s="22">
        <f>D939/C939*100</f>
        <v>34.21219638839209</v>
      </c>
      <c r="F939" s="22">
        <f>(D939-B939)/B939</f>
        <v>-0.36359733848465337</v>
      </c>
    </row>
    <row r="940" spans="1:6" ht="16.5" customHeight="1">
      <c r="A940" s="24" t="s">
        <v>12</v>
      </c>
      <c r="B940" s="25">
        <v>74</v>
      </c>
      <c r="C940" s="21">
        <v>170</v>
      </c>
      <c r="D940" s="21">
        <v>70</v>
      </c>
      <c r="E940" s="22">
        <f>D940/C940*100</f>
        <v>41.17647058823529</v>
      </c>
      <c r="F940" s="22">
        <f>(D940-B940)/B940</f>
        <v>-0.05405405405405406</v>
      </c>
    </row>
    <row r="941" spans="1:6" ht="16.5" customHeight="1">
      <c r="A941" s="24" t="s">
        <v>13</v>
      </c>
      <c r="B941" s="25">
        <v>25</v>
      </c>
      <c r="C941" s="21">
        <v>150</v>
      </c>
      <c r="D941" s="21">
        <v>25</v>
      </c>
      <c r="E941" s="22">
        <f>D941/C941*100</f>
        <v>16.666666666666664</v>
      </c>
      <c r="F941" s="22">
        <f>(D941-B941)/B941</f>
        <v>0</v>
      </c>
    </row>
    <row r="942" spans="1:6" ht="16.5" customHeight="1">
      <c r="A942" s="24" t="s">
        <v>14</v>
      </c>
      <c r="B942" s="25">
        <v>0</v>
      </c>
      <c r="C942" s="21">
        <v>0</v>
      </c>
      <c r="D942" s="21">
        <v>0</v>
      </c>
      <c r="E942" s="22"/>
      <c r="F942" s="22"/>
    </row>
    <row r="943" spans="1:6" ht="16.5" customHeight="1">
      <c r="A943" s="24" t="s">
        <v>719</v>
      </c>
      <c r="B943" s="25">
        <v>4750</v>
      </c>
      <c r="C943" s="21">
        <v>8000</v>
      </c>
      <c r="D943" s="21">
        <v>0</v>
      </c>
      <c r="E943" s="22">
        <f>D943/C943*100</f>
        <v>0</v>
      </c>
      <c r="F943" s="22">
        <f>(D943-B943)/B943</f>
        <v>-1</v>
      </c>
    </row>
    <row r="944" spans="1:6" ht="16.5" customHeight="1">
      <c r="A944" s="24" t="s">
        <v>720</v>
      </c>
      <c r="B944" s="25"/>
      <c r="C944" s="21">
        <v>0</v>
      </c>
      <c r="D944" s="21">
        <v>0</v>
      </c>
      <c r="E944" s="22"/>
      <c r="F944" s="22"/>
    </row>
    <row r="945" spans="1:6" ht="16.5" customHeight="1">
      <c r="A945" s="24" t="s">
        <v>721</v>
      </c>
      <c r="B945" s="25"/>
      <c r="C945" s="21">
        <v>0</v>
      </c>
      <c r="D945" s="21">
        <v>0</v>
      </c>
      <c r="E945" s="22"/>
      <c r="F945" s="22"/>
    </row>
    <row r="946" spans="1:6" ht="16.5" customHeight="1">
      <c r="A946" s="24" t="s">
        <v>722</v>
      </c>
      <c r="B946" s="25"/>
      <c r="C946" s="21">
        <v>13</v>
      </c>
      <c r="D946" s="21">
        <v>0</v>
      </c>
      <c r="E946" s="22">
        <f>D946/C946*100</f>
        <v>0</v>
      </c>
      <c r="F946" s="22"/>
    </row>
    <row r="947" spans="1:6" ht="16.5" customHeight="1">
      <c r="A947" s="24" t="s">
        <v>723</v>
      </c>
      <c r="B947" s="25"/>
      <c r="C947" s="21">
        <v>0</v>
      </c>
      <c r="D947" s="21">
        <v>0</v>
      </c>
      <c r="E947" s="22"/>
      <c r="F947" s="22"/>
    </row>
    <row r="948" spans="1:6" ht="16.5" customHeight="1">
      <c r="A948" s="24" t="s">
        <v>724</v>
      </c>
      <c r="B948" s="25"/>
      <c r="C948" s="21">
        <v>0</v>
      </c>
      <c r="D948" s="21">
        <v>0</v>
      </c>
      <c r="E948" s="22"/>
      <c r="F948" s="22"/>
    </row>
    <row r="949" spans="1:6" ht="16.5" customHeight="1">
      <c r="A949" s="24" t="s">
        <v>725</v>
      </c>
      <c r="B949" s="25">
        <v>4469</v>
      </c>
      <c r="C949" s="21">
        <v>9000</v>
      </c>
      <c r="D949" s="21">
        <v>5835</v>
      </c>
      <c r="E949" s="22">
        <f>D949/C949*100</f>
        <v>64.83333333333333</v>
      </c>
      <c r="F949" s="22">
        <f>(D949-B949)/B949</f>
        <v>0.3056612217498322</v>
      </c>
    </row>
    <row r="950" spans="1:6" ht="16.5" customHeight="1">
      <c r="A950" s="23" t="s">
        <v>726</v>
      </c>
      <c r="B950" s="21">
        <f>SUM(B951:B956)</f>
        <v>831</v>
      </c>
      <c r="C950" s="21">
        <f>SUM(C951:C956)</f>
        <v>9640</v>
      </c>
      <c r="D950" s="21">
        <f>SUM(D951:D956)</f>
        <v>4931</v>
      </c>
      <c r="E950" s="22">
        <f>D950/C950*100</f>
        <v>51.15145228215767</v>
      </c>
      <c r="F950" s="22">
        <f>(D950-B950)/B950</f>
        <v>4.9338146811070995</v>
      </c>
    </row>
    <row r="951" spans="1:6" ht="16.5" customHeight="1">
      <c r="A951" s="24" t="s">
        <v>727</v>
      </c>
      <c r="B951" s="21">
        <v>471</v>
      </c>
      <c r="C951" s="21">
        <v>20</v>
      </c>
      <c r="D951" s="21">
        <v>2308</v>
      </c>
      <c r="E951" s="22">
        <f>D951/C951*100</f>
        <v>11540</v>
      </c>
      <c r="F951" s="22">
        <f>(D951-B951)/B951</f>
        <v>3.900212314225053</v>
      </c>
    </row>
    <row r="952" spans="1:6" ht="16.5" customHeight="1">
      <c r="A952" s="24" t="s">
        <v>728</v>
      </c>
      <c r="B952" s="21">
        <v>0</v>
      </c>
      <c r="C952" s="21">
        <v>0</v>
      </c>
      <c r="D952" s="21">
        <v>0</v>
      </c>
      <c r="E952" s="22"/>
      <c r="F952" s="22"/>
    </row>
    <row r="953" spans="1:6" ht="16.5" customHeight="1">
      <c r="A953" s="24" t="s">
        <v>729</v>
      </c>
      <c r="B953" s="21">
        <v>350</v>
      </c>
      <c r="C953" s="21">
        <v>1100</v>
      </c>
      <c r="D953" s="21">
        <v>2583</v>
      </c>
      <c r="E953" s="22">
        <f>D953/C953*100</f>
        <v>234.8181818181818</v>
      </c>
      <c r="F953" s="22">
        <f>(D953-B953)/B953</f>
        <v>6.38</v>
      </c>
    </row>
    <row r="954" spans="1:6" ht="16.5" customHeight="1">
      <c r="A954" s="24" t="s">
        <v>730</v>
      </c>
      <c r="B954" s="21">
        <v>10</v>
      </c>
      <c r="C954" s="21"/>
      <c r="D954" s="21">
        <v>40</v>
      </c>
      <c r="E954" s="22"/>
      <c r="F954" s="22">
        <f>(D954-B954)/B954</f>
        <v>3</v>
      </c>
    </row>
    <row r="955" spans="1:6" ht="16.5" customHeight="1">
      <c r="A955" s="24" t="s">
        <v>731</v>
      </c>
      <c r="B955" s="25"/>
      <c r="C955" s="21"/>
      <c r="D955" s="21">
        <v>0</v>
      </c>
      <c r="E955" s="22"/>
      <c r="F955" s="22"/>
    </row>
    <row r="956" spans="1:6" ht="16.5" customHeight="1">
      <c r="A956" s="24" t="s">
        <v>732</v>
      </c>
      <c r="B956" s="25"/>
      <c r="C956" s="21">
        <v>8520</v>
      </c>
      <c r="D956" s="21">
        <v>0</v>
      </c>
      <c r="E956" s="22">
        <f>D956/C956*100</f>
        <v>0</v>
      </c>
      <c r="F956" s="22"/>
    </row>
    <row r="957" spans="1:6" ht="16.5" customHeight="1">
      <c r="A957" s="23" t="s">
        <v>733</v>
      </c>
      <c r="B957" s="21">
        <f>SUM(B958:B963)</f>
        <v>234</v>
      </c>
      <c r="C957" s="21">
        <f>SUM(C958:C963)</f>
        <v>20</v>
      </c>
      <c r="D957" s="21">
        <f>SUM(D958:D963)</f>
        <v>2486</v>
      </c>
      <c r="E957" s="22">
        <f>D957/C957*100</f>
        <v>12430</v>
      </c>
      <c r="F957" s="22">
        <f>(D957-B957)/B957</f>
        <v>9.623931623931623</v>
      </c>
    </row>
    <row r="958" spans="1:6" ht="16.5" customHeight="1">
      <c r="A958" s="24" t="s">
        <v>734</v>
      </c>
      <c r="B958" s="25"/>
      <c r="C958" s="21"/>
      <c r="D958" s="21">
        <v>0</v>
      </c>
      <c r="E958" s="22"/>
      <c r="F958" s="22"/>
    </row>
    <row r="959" spans="1:6" ht="16.5" customHeight="1">
      <c r="A959" s="24" t="s">
        <v>735</v>
      </c>
      <c r="B959" s="21">
        <v>51</v>
      </c>
      <c r="C959" s="21"/>
      <c r="D959" s="21">
        <v>430</v>
      </c>
      <c r="E959" s="22"/>
      <c r="F959" s="22">
        <f>(D959-B959)/B959</f>
        <v>7.431372549019608</v>
      </c>
    </row>
    <row r="960" spans="1:6" ht="16.5" customHeight="1">
      <c r="A960" s="24" t="s">
        <v>736</v>
      </c>
      <c r="B960" s="21">
        <v>161</v>
      </c>
      <c r="C960" s="21"/>
      <c r="D960" s="21">
        <v>1315</v>
      </c>
      <c r="E960" s="22"/>
      <c r="F960" s="22">
        <f>(D960-B960)/B960</f>
        <v>7.167701863354037</v>
      </c>
    </row>
    <row r="961" spans="1:6" ht="16.5" customHeight="1">
      <c r="A961" s="24" t="s">
        <v>737</v>
      </c>
      <c r="B961" s="21">
        <v>20</v>
      </c>
      <c r="C961" s="21">
        <v>20</v>
      </c>
      <c r="D961" s="21">
        <v>741</v>
      </c>
      <c r="E961" s="22">
        <f>D961/C961*100</f>
        <v>3704.9999999999995</v>
      </c>
      <c r="F961" s="22">
        <f>(D961-B961)/B961</f>
        <v>36.05</v>
      </c>
    </row>
    <row r="962" spans="1:6" ht="16.5" customHeight="1">
      <c r="A962" s="24" t="s">
        <v>738</v>
      </c>
      <c r="B962" s="25"/>
      <c r="C962" s="21"/>
      <c r="D962" s="21">
        <v>0</v>
      </c>
      <c r="E962" s="22"/>
      <c r="F962" s="22"/>
    </row>
    <row r="963" spans="1:6" ht="16.5" customHeight="1">
      <c r="A963" s="24" t="s">
        <v>739</v>
      </c>
      <c r="B963" s="25">
        <v>2</v>
      </c>
      <c r="C963" s="21"/>
      <c r="D963" s="21">
        <v>0</v>
      </c>
      <c r="E963" s="22"/>
      <c r="F963" s="22">
        <f>(D963-B963)/B963</f>
        <v>-1</v>
      </c>
    </row>
    <row r="964" spans="1:6" ht="16.5" customHeight="1">
      <c r="A964" s="23" t="s">
        <v>740</v>
      </c>
      <c r="B964" s="21">
        <f>SUM(B965:B966)</f>
        <v>0</v>
      </c>
      <c r="C964" s="21">
        <f>SUM(C965:C966)</f>
        <v>0</v>
      </c>
      <c r="D964" s="21">
        <f>SUM(D965:D966)</f>
        <v>0</v>
      </c>
      <c r="E964" s="22"/>
      <c r="F964" s="22"/>
    </row>
    <row r="965" spans="1:6" ht="16.5" customHeight="1">
      <c r="A965" s="24" t="s">
        <v>741</v>
      </c>
      <c r="B965" s="25"/>
      <c r="C965" s="21"/>
      <c r="D965" s="21">
        <v>0</v>
      </c>
      <c r="E965" s="22"/>
      <c r="F965" s="22"/>
    </row>
    <row r="966" spans="1:6" ht="16.5" customHeight="1">
      <c r="A966" s="24" t="s">
        <v>742</v>
      </c>
      <c r="B966" s="25"/>
      <c r="C966" s="21"/>
      <c r="D966" s="21">
        <v>0</v>
      </c>
      <c r="E966" s="22"/>
      <c r="F966" s="22"/>
    </row>
    <row r="967" spans="1:6" ht="16.5" customHeight="1">
      <c r="A967" s="23" t="s">
        <v>743</v>
      </c>
      <c r="B967" s="21">
        <f>B968+B969</f>
        <v>110</v>
      </c>
      <c r="C967" s="21">
        <f>C968+C969</f>
        <v>5200</v>
      </c>
      <c r="D967" s="21">
        <f>D968+D969</f>
        <v>20</v>
      </c>
      <c r="E967" s="22">
        <f>D967/C967*100</f>
        <v>0.38461538461538464</v>
      </c>
      <c r="F967" s="22">
        <f>(D967-B967)/B967</f>
        <v>-0.8181818181818182</v>
      </c>
    </row>
    <row r="968" spans="1:6" ht="16.5" customHeight="1">
      <c r="A968" s="24" t="s">
        <v>744</v>
      </c>
      <c r="B968" s="25"/>
      <c r="C968" s="21"/>
      <c r="D968" s="21">
        <v>0</v>
      </c>
      <c r="E968" s="22"/>
      <c r="F968" s="22"/>
    </row>
    <row r="969" spans="1:6" ht="16.5" customHeight="1">
      <c r="A969" s="24" t="s">
        <v>745</v>
      </c>
      <c r="B969" s="25">
        <v>110</v>
      </c>
      <c r="C969" s="21">
        <v>5200</v>
      </c>
      <c r="D969" s="21">
        <v>20</v>
      </c>
      <c r="E969" s="22">
        <f>D969/C969*100</f>
        <v>0.38461538461538464</v>
      </c>
      <c r="F969" s="22">
        <f>(D969-B969)/B969</f>
        <v>-0.8181818181818182</v>
      </c>
    </row>
    <row r="970" spans="1:6" ht="16.5" customHeight="1">
      <c r="A970" s="23" t="s">
        <v>746</v>
      </c>
      <c r="B970" s="21">
        <f>SUM(B971,B994,B1004,B1014,B1019,B1026,B1031)</f>
        <v>645</v>
      </c>
      <c r="C970" s="21">
        <f>SUM(C971,C994,C1004,C1014,C1019,C1026,C1031)</f>
        <v>5052</v>
      </c>
      <c r="D970" s="21">
        <f>SUM(D971,D994,D1004,D1014,D1019,D1026,D1031)</f>
        <v>20339</v>
      </c>
      <c r="E970" s="22">
        <f>D970/C970*100</f>
        <v>402.59303246239114</v>
      </c>
      <c r="F970" s="22">
        <f>(D970-B970)/B970</f>
        <v>30.533333333333335</v>
      </c>
    </row>
    <row r="971" spans="1:6" ht="16.5" customHeight="1">
      <c r="A971" s="23" t="s">
        <v>747</v>
      </c>
      <c r="B971" s="21">
        <f>SUM(B972:B993)</f>
        <v>301</v>
      </c>
      <c r="C971" s="21">
        <f>SUM(C972:C993)</f>
        <v>701</v>
      </c>
      <c r="D971" s="21">
        <f>SUM(D972:D993)</f>
        <v>6490</v>
      </c>
      <c r="E971" s="22">
        <f>D971/C971*100</f>
        <v>925.8202567760343</v>
      </c>
      <c r="F971" s="22">
        <f>(D971-B971)/B971</f>
        <v>20.561461794019934</v>
      </c>
    </row>
    <row r="972" spans="1:6" ht="16.5" customHeight="1">
      <c r="A972" s="24" t="s">
        <v>12</v>
      </c>
      <c r="B972" s="25">
        <v>193</v>
      </c>
      <c r="C972" s="21">
        <v>340</v>
      </c>
      <c r="D972" s="21">
        <v>210</v>
      </c>
      <c r="E972" s="22">
        <f>D972/C972*100</f>
        <v>61.76470588235294</v>
      </c>
      <c r="F972" s="22">
        <f>(D972-B972)/B972</f>
        <v>0.08808290155440414</v>
      </c>
    </row>
    <row r="973" spans="1:6" ht="16.5" customHeight="1">
      <c r="A973" s="24" t="s">
        <v>13</v>
      </c>
      <c r="B973" s="25">
        <v>92</v>
      </c>
      <c r="C973" s="21">
        <v>95</v>
      </c>
      <c r="D973" s="21">
        <v>48</v>
      </c>
      <c r="E973" s="22">
        <f>D973/C973*100</f>
        <v>50.526315789473685</v>
      </c>
      <c r="F973" s="22">
        <f>(D973-B973)/B973</f>
        <v>-0.4782608695652174</v>
      </c>
    </row>
    <row r="974" spans="1:6" ht="16.5" customHeight="1">
      <c r="A974" s="24" t="s">
        <v>14</v>
      </c>
      <c r="B974" s="25"/>
      <c r="C974" s="21">
        <v>0</v>
      </c>
      <c r="D974" s="21">
        <v>0</v>
      </c>
      <c r="E974" s="22"/>
      <c r="F974" s="22"/>
    </row>
    <row r="975" spans="1:6" ht="16.5" customHeight="1">
      <c r="A975" s="24" t="s">
        <v>748</v>
      </c>
      <c r="B975" s="25"/>
      <c r="C975" s="21">
        <v>61</v>
      </c>
      <c r="D975" s="21">
        <v>6000</v>
      </c>
      <c r="E975" s="22">
        <f>D975/C975*100</f>
        <v>9836.065573770491</v>
      </c>
      <c r="F975" s="22"/>
    </row>
    <row r="976" spans="1:6" ht="16.5" customHeight="1">
      <c r="A976" s="24" t="s">
        <v>749</v>
      </c>
      <c r="B976" s="25"/>
      <c r="C976" s="21"/>
      <c r="D976" s="21">
        <v>0</v>
      </c>
      <c r="E976" s="22"/>
      <c r="F976" s="22"/>
    </row>
    <row r="977" spans="1:6" ht="16.5" customHeight="1">
      <c r="A977" s="24" t="s">
        <v>750</v>
      </c>
      <c r="B977" s="25"/>
      <c r="C977" s="21"/>
      <c r="D977" s="21">
        <v>0</v>
      </c>
      <c r="E977" s="22"/>
      <c r="F977" s="22"/>
    </row>
    <row r="978" spans="1:6" ht="16.5" customHeight="1">
      <c r="A978" s="24" t="s">
        <v>751</v>
      </c>
      <c r="B978" s="25"/>
      <c r="C978" s="21"/>
      <c r="D978" s="21">
        <v>0</v>
      </c>
      <c r="E978" s="22"/>
      <c r="F978" s="22"/>
    </row>
    <row r="979" spans="1:6" ht="16.5" customHeight="1">
      <c r="A979" s="24" t="s">
        <v>752</v>
      </c>
      <c r="B979" s="25"/>
      <c r="C979" s="21"/>
      <c r="D979" s="21">
        <v>0</v>
      </c>
      <c r="E979" s="22"/>
      <c r="F979" s="22"/>
    </row>
    <row r="980" spans="1:6" ht="16.5" customHeight="1">
      <c r="A980" s="24" t="s">
        <v>753</v>
      </c>
      <c r="B980" s="25"/>
      <c r="C980" s="21"/>
      <c r="D980" s="21">
        <v>0</v>
      </c>
      <c r="E980" s="22"/>
      <c r="F980" s="22"/>
    </row>
    <row r="981" spans="1:6" ht="16.5" customHeight="1">
      <c r="A981" s="24" t="s">
        <v>754</v>
      </c>
      <c r="B981" s="25"/>
      <c r="C981" s="21"/>
      <c r="D981" s="21">
        <v>0</v>
      </c>
      <c r="E981" s="22"/>
      <c r="F981" s="22"/>
    </row>
    <row r="982" spans="1:6" ht="16.5" customHeight="1">
      <c r="A982" s="24" t="s">
        <v>755</v>
      </c>
      <c r="B982" s="25"/>
      <c r="C982" s="21"/>
      <c r="D982" s="21">
        <v>0</v>
      </c>
      <c r="E982" s="22"/>
      <c r="F982" s="22"/>
    </row>
    <row r="983" spans="1:6" ht="16.5" customHeight="1">
      <c r="A983" s="24" t="s">
        <v>756</v>
      </c>
      <c r="B983" s="25"/>
      <c r="C983" s="21"/>
      <c r="D983" s="21">
        <v>0</v>
      </c>
      <c r="E983" s="22"/>
      <c r="F983" s="22"/>
    </row>
    <row r="984" spans="1:6" ht="16.5" customHeight="1">
      <c r="A984" s="24" t="s">
        <v>757</v>
      </c>
      <c r="B984" s="25"/>
      <c r="C984" s="21"/>
      <c r="D984" s="21">
        <v>0</v>
      </c>
      <c r="E984" s="22"/>
      <c r="F984" s="22"/>
    </row>
    <row r="985" spans="1:6" ht="16.5" customHeight="1">
      <c r="A985" s="24" t="s">
        <v>758</v>
      </c>
      <c r="B985" s="25"/>
      <c r="C985" s="21"/>
      <c r="D985" s="21">
        <v>0</v>
      </c>
      <c r="E985" s="22"/>
      <c r="F985" s="22"/>
    </row>
    <row r="986" spans="1:6" ht="16.5" customHeight="1">
      <c r="A986" s="24" t="s">
        <v>759</v>
      </c>
      <c r="B986" s="25"/>
      <c r="C986" s="21"/>
      <c r="D986" s="21">
        <v>0</v>
      </c>
      <c r="E986" s="22"/>
      <c r="F986" s="22"/>
    </row>
    <row r="987" spans="1:6" ht="16.5" customHeight="1">
      <c r="A987" s="24" t="s">
        <v>760</v>
      </c>
      <c r="B987" s="25"/>
      <c r="C987" s="21"/>
      <c r="D987" s="21">
        <v>0</v>
      </c>
      <c r="E987" s="22"/>
      <c r="F987" s="22"/>
    </row>
    <row r="988" spans="1:6" ht="16.5" customHeight="1">
      <c r="A988" s="24" t="s">
        <v>761</v>
      </c>
      <c r="B988" s="25"/>
      <c r="C988" s="21"/>
      <c r="D988" s="21">
        <v>0</v>
      </c>
      <c r="E988" s="22"/>
      <c r="F988" s="22"/>
    </row>
    <row r="989" spans="1:6" ht="16.5" customHeight="1">
      <c r="A989" s="24" t="s">
        <v>762</v>
      </c>
      <c r="B989" s="25"/>
      <c r="C989" s="21"/>
      <c r="D989" s="21">
        <v>0</v>
      </c>
      <c r="E989" s="22"/>
      <c r="F989" s="22"/>
    </row>
    <row r="990" spans="1:6" ht="16.5" customHeight="1">
      <c r="A990" s="24" t="s">
        <v>763</v>
      </c>
      <c r="B990" s="25"/>
      <c r="C990" s="21"/>
      <c r="D990" s="21">
        <v>0</v>
      </c>
      <c r="E990" s="22"/>
      <c r="F990" s="22"/>
    </row>
    <row r="991" spans="1:6" ht="16.5" customHeight="1">
      <c r="A991" s="24" t="s">
        <v>764</v>
      </c>
      <c r="B991" s="25"/>
      <c r="C991" s="21"/>
      <c r="D991" s="21">
        <v>0</v>
      </c>
      <c r="E991" s="22"/>
      <c r="F991" s="22"/>
    </row>
    <row r="992" spans="1:6" ht="16.5" customHeight="1">
      <c r="A992" s="24" t="s">
        <v>765</v>
      </c>
      <c r="B992" s="25"/>
      <c r="C992" s="21"/>
      <c r="D992" s="21">
        <v>0</v>
      </c>
      <c r="E992" s="22"/>
      <c r="F992" s="22"/>
    </row>
    <row r="993" spans="1:6" ht="16.5" customHeight="1">
      <c r="A993" s="24" t="s">
        <v>766</v>
      </c>
      <c r="B993" s="25">
        <v>16</v>
      </c>
      <c r="C993" s="21">
        <v>205</v>
      </c>
      <c r="D993" s="21">
        <v>232</v>
      </c>
      <c r="E993" s="22">
        <f>D993/C993*100</f>
        <v>113.17073170731706</v>
      </c>
      <c r="F993" s="22">
        <f>(D993-B993)/B993</f>
        <v>13.5</v>
      </c>
    </row>
    <row r="994" spans="1:6" ht="16.5" customHeight="1">
      <c r="A994" s="23" t="s">
        <v>767</v>
      </c>
      <c r="B994" s="21">
        <f>SUM(B995:B1003)</f>
        <v>31</v>
      </c>
      <c r="C994" s="21">
        <f>SUM(C995:C1003)</f>
        <v>50</v>
      </c>
      <c r="D994" s="21">
        <f>SUM(D995:D1003)</f>
        <v>54</v>
      </c>
      <c r="E994" s="22">
        <f>D994/C994*100</f>
        <v>108</v>
      </c>
      <c r="F994" s="22">
        <f>(D994-B994)/B994</f>
        <v>0.7419354838709677</v>
      </c>
    </row>
    <row r="995" spans="1:6" ht="16.5" customHeight="1">
      <c r="A995" s="24" t="s">
        <v>12</v>
      </c>
      <c r="B995" s="25"/>
      <c r="C995" s="21"/>
      <c r="D995" s="21">
        <v>0</v>
      </c>
      <c r="E995" s="22"/>
      <c r="F995" s="22"/>
    </row>
    <row r="996" spans="1:6" ht="16.5" customHeight="1">
      <c r="A996" s="24" t="s">
        <v>13</v>
      </c>
      <c r="B996" s="25"/>
      <c r="C996" s="21"/>
      <c r="D996" s="21">
        <v>0</v>
      </c>
      <c r="E996" s="22"/>
      <c r="F996" s="22"/>
    </row>
    <row r="997" spans="1:6" ht="16.5" customHeight="1">
      <c r="A997" s="24" t="s">
        <v>14</v>
      </c>
      <c r="B997" s="25"/>
      <c r="C997" s="21"/>
      <c r="D997" s="21">
        <v>0</v>
      </c>
      <c r="E997" s="22"/>
      <c r="F997" s="22"/>
    </row>
    <row r="998" spans="1:6" ht="16.5" customHeight="1">
      <c r="A998" s="24" t="s">
        <v>768</v>
      </c>
      <c r="B998" s="25"/>
      <c r="C998" s="21"/>
      <c r="D998" s="21">
        <v>0</v>
      </c>
      <c r="E998" s="22"/>
      <c r="F998" s="22"/>
    </row>
    <row r="999" spans="1:6" ht="16.5" customHeight="1">
      <c r="A999" s="24" t="s">
        <v>769</v>
      </c>
      <c r="B999" s="25"/>
      <c r="C999" s="21"/>
      <c r="D999" s="21">
        <v>0</v>
      </c>
      <c r="E999" s="22"/>
      <c r="F999" s="22"/>
    </row>
    <row r="1000" spans="1:6" ht="16.5" customHeight="1">
      <c r="A1000" s="24" t="s">
        <v>770</v>
      </c>
      <c r="B1000" s="25"/>
      <c r="C1000" s="21"/>
      <c r="D1000" s="21">
        <v>0</v>
      </c>
      <c r="E1000" s="22"/>
      <c r="F1000" s="22"/>
    </row>
    <row r="1001" spans="1:6" ht="16.5" customHeight="1">
      <c r="A1001" s="24" t="s">
        <v>771</v>
      </c>
      <c r="B1001" s="25"/>
      <c r="C1001" s="21"/>
      <c r="D1001" s="21">
        <v>0</v>
      </c>
      <c r="E1001" s="22"/>
      <c r="F1001" s="22"/>
    </row>
    <row r="1002" spans="1:6" ht="16.5" customHeight="1">
      <c r="A1002" s="24" t="s">
        <v>772</v>
      </c>
      <c r="B1002" s="25"/>
      <c r="C1002" s="21"/>
      <c r="D1002" s="21">
        <v>0</v>
      </c>
      <c r="E1002" s="22"/>
      <c r="F1002" s="22"/>
    </row>
    <row r="1003" spans="1:6" ht="16.5" customHeight="1">
      <c r="A1003" s="24" t="s">
        <v>773</v>
      </c>
      <c r="B1003" s="25">
        <v>31</v>
      </c>
      <c r="C1003" s="21">
        <v>50</v>
      </c>
      <c r="D1003" s="21">
        <v>54</v>
      </c>
      <c r="E1003" s="22">
        <f>D1003/C1003*100</f>
        <v>108</v>
      </c>
      <c r="F1003" s="22">
        <f>(D1003-B1003)/B1003</f>
        <v>0.7419354838709677</v>
      </c>
    </row>
    <row r="1004" spans="1:6" ht="16.5" customHeight="1">
      <c r="A1004" s="23" t="s">
        <v>774</v>
      </c>
      <c r="B1004" s="21">
        <f>SUM(B1005:B1013)</f>
        <v>0</v>
      </c>
      <c r="C1004" s="21">
        <f>SUM(C1005:C1013)</f>
        <v>0</v>
      </c>
      <c r="D1004" s="21">
        <f>SUM(D1005:D1013)</f>
        <v>200</v>
      </c>
      <c r="E1004" s="22"/>
      <c r="F1004" s="22"/>
    </row>
    <row r="1005" spans="1:6" ht="16.5" customHeight="1">
      <c r="A1005" s="24" t="s">
        <v>12</v>
      </c>
      <c r="B1005" s="25"/>
      <c r="C1005" s="21"/>
      <c r="D1005" s="21">
        <v>0</v>
      </c>
      <c r="E1005" s="22"/>
      <c r="F1005" s="22"/>
    </row>
    <row r="1006" spans="1:6" ht="16.5" customHeight="1">
      <c r="A1006" s="24" t="s">
        <v>13</v>
      </c>
      <c r="B1006" s="25"/>
      <c r="C1006" s="21"/>
      <c r="D1006" s="21">
        <v>0</v>
      </c>
      <c r="E1006" s="22"/>
      <c r="F1006" s="22"/>
    </row>
    <row r="1007" spans="1:6" ht="16.5" customHeight="1">
      <c r="A1007" s="24" t="s">
        <v>14</v>
      </c>
      <c r="B1007" s="25"/>
      <c r="C1007" s="21"/>
      <c r="D1007" s="21">
        <v>0</v>
      </c>
      <c r="E1007" s="22"/>
      <c r="F1007" s="22"/>
    </row>
    <row r="1008" spans="1:6" ht="16.5" customHeight="1">
      <c r="A1008" s="24" t="s">
        <v>775</v>
      </c>
      <c r="B1008" s="25"/>
      <c r="C1008" s="21"/>
      <c r="D1008" s="21">
        <v>200</v>
      </c>
      <c r="E1008" s="22"/>
      <c r="F1008" s="22"/>
    </row>
    <row r="1009" spans="1:6" ht="16.5" customHeight="1">
      <c r="A1009" s="24" t="s">
        <v>776</v>
      </c>
      <c r="B1009" s="25"/>
      <c r="C1009" s="21"/>
      <c r="D1009" s="21">
        <v>0</v>
      </c>
      <c r="E1009" s="22"/>
      <c r="F1009" s="22"/>
    </row>
    <row r="1010" spans="1:6" ht="16.5" customHeight="1">
      <c r="A1010" s="24" t="s">
        <v>777</v>
      </c>
      <c r="B1010" s="25"/>
      <c r="C1010" s="21"/>
      <c r="D1010" s="21">
        <v>0</v>
      </c>
      <c r="E1010" s="22"/>
      <c r="F1010" s="22"/>
    </row>
    <row r="1011" spans="1:6" ht="16.5" customHeight="1">
      <c r="A1011" s="24" t="s">
        <v>778</v>
      </c>
      <c r="B1011" s="25"/>
      <c r="C1011" s="21"/>
      <c r="D1011" s="21">
        <v>0</v>
      </c>
      <c r="E1011" s="22"/>
      <c r="F1011" s="22"/>
    </row>
    <row r="1012" spans="1:6" ht="16.5" customHeight="1">
      <c r="A1012" s="24" t="s">
        <v>779</v>
      </c>
      <c r="B1012" s="25"/>
      <c r="C1012" s="21"/>
      <c r="D1012" s="21">
        <v>0</v>
      </c>
      <c r="E1012" s="22"/>
      <c r="F1012" s="22"/>
    </row>
    <row r="1013" spans="1:6" ht="16.5" customHeight="1">
      <c r="A1013" s="24" t="s">
        <v>780</v>
      </c>
      <c r="B1013" s="25"/>
      <c r="C1013" s="21"/>
      <c r="D1013" s="21">
        <v>0</v>
      </c>
      <c r="E1013" s="22"/>
      <c r="F1013" s="22"/>
    </row>
    <row r="1014" spans="1:6" ht="16.5" customHeight="1">
      <c r="A1014" s="23" t="s">
        <v>781</v>
      </c>
      <c r="B1014" s="21">
        <f>SUM(B1015:B1018)</f>
        <v>102</v>
      </c>
      <c r="C1014" s="21">
        <f>SUM(C1015:C1018)</f>
        <v>84</v>
      </c>
      <c r="D1014" s="21">
        <f>SUM(D1015:D1018)</f>
        <v>109</v>
      </c>
      <c r="E1014" s="22">
        <f>D1014/C1014*100</f>
        <v>129.76190476190476</v>
      </c>
      <c r="F1014" s="22">
        <f>(D1014-B1014)/B1014</f>
        <v>0.06862745098039216</v>
      </c>
    </row>
    <row r="1015" spans="1:6" ht="16.5" customHeight="1">
      <c r="A1015" s="24" t="s">
        <v>782</v>
      </c>
      <c r="B1015" s="25">
        <v>12</v>
      </c>
      <c r="C1015" s="21">
        <v>7</v>
      </c>
      <c r="D1015" s="21">
        <v>31</v>
      </c>
      <c r="E1015" s="22">
        <f>D1015/C1015*100</f>
        <v>442.8571428571429</v>
      </c>
      <c r="F1015" s="22">
        <f>(D1015-B1015)/B1015</f>
        <v>1.5833333333333333</v>
      </c>
    </row>
    <row r="1016" spans="1:6" ht="16.5" customHeight="1">
      <c r="A1016" s="24" t="s">
        <v>783</v>
      </c>
      <c r="B1016" s="25">
        <v>81</v>
      </c>
      <c r="C1016" s="21">
        <v>0</v>
      </c>
      <c r="D1016" s="21">
        <v>0</v>
      </c>
      <c r="E1016" s="22"/>
      <c r="F1016" s="22">
        <f>(D1016-B1016)/B1016</f>
        <v>-1</v>
      </c>
    </row>
    <row r="1017" spans="1:6" ht="16.5" customHeight="1">
      <c r="A1017" s="24" t="s">
        <v>784</v>
      </c>
      <c r="B1017" s="25">
        <v>0</v>
      </c>
      <c r="C1017" s="21">
        <v>0</v>
      </c>
      <c r="D1017" s="21">
        <v>0</v>
      </c>
      <c r="E1017" s="22"/>
      <c r="F1017" s="22"/>
    </row>
    <row r="1018" spans="1:6" ht="16.5" customHeight="1">
      <c r="A1018" s="24" t="s">
        <v>785</v>
      </c>
      <c r="B1018" s="25">
        <v>9</v>
      </c>
      <c r="C1018" s="21">
        <v>77</v>
      </c>
      <c r="D1018" s="21">
        <v>78</v>
      </c>
      <c r="E1018" s="22">
        <f>D1018/C1018*100</f>
        <v>101.29870129870129</v>
      </c>
      <c r="F1018" s="22">
        <f>(D1018-B1018)/B1018</f>
        <v>7.666666666666667</v>
      </c>
    </row>
    <row r="1019" spans="1:6" ht="16.5" customHeight="1">
      <c r="A1019" s="23" t="s">
        <v>786</v>
      </c>
      <c r="B1019" s="21">
        <f>SUM(B1020:B1025)</f>
        <v>0</v>
      </c>
      <c r="C1019" s="21">
        <f>SUM(C1020:C1025)</f>
        <v>0</v>
      </c>
      <c r="D1019" s="21">
        <f>SUM(D1020:D1025)</f>
        <v>0</v>
      </c>
      <c r="E1019" s="22"/>
      <c r="F1019" s="22"/>
    </row>
    <row r="1020" spans="1:6" ht="16.5" customHeight="1">
      <c r="A1020" s="24" t="s">
        <v>12</v>
      </c>
      <c r="B1020" s="25"/>
      <c r="C1020" s="21"/>
      <c r="D1020" s="21">
        <v>0</v>
      </c>
      <c r="E1020" s="22"/>
      <c r="F1020" s="22"/>
    </row>
    <row r="1021" spans="1:6" ht="16.5" customHeight="1">
      <c r="A1021" s="24" t="s">
        <v>13</v>
      </c>
      <c r="B1021" s="25"/>
      <c r="C1021" s="21"/>
      <c r="D1021" s="21">
        <v>0</v>
      </c>
      <c r="E1021" s="22"/>
      <c r="F1021" s="22"/>
    </row>
    <row r="1022" spans="1:6" ht="16.5" customHeight="1">
      <c r="A1022" s="24" t="s">
        <v>14</v>
      </c>
      <c r="B1022" s="25"/>
      <c r="C1022" s="21"/>
      <c r="D1022" s="21">
        <v>0</v>
      </c>
      <c r="E1022" s="22"/>
      <c r="F1022" s="22"/>
    </row>
    <row r="1023" spans="1:6" ht="16.5" customHeight="1">
      <c r="A1023" s="24" t="s">
        <v>772</v>
      </c>
      <c r="B1023" s="25"/>
      <c r="C1023" s="21"/>
      <c r="D1023" s="21">
        <v>0</v>
      </c>
      <c r="E1023" s="22"/>
      <c r="F1023" s="22"/>
    </row>
    <row r="1024" spans="1:6" ht="16.5" customHeight="1">
      <c r="A1024" s="24" t="s">
        <v>787</v>
      </c>
      <c r="B1024" s="25"/>
      <c r="C1024" s="21"/>
      <c r="D1024" s="21">
        <v>0</v>
      </c>
      <c r="E1024" s="22"/>
      <c r="F1024" s="22"/>
    </row>
    <row r="1025" spans="1:6" ht="16.5" customHeight="1">
      <c r="A1025" s="24" t="s">
        <v>788</v>
      </c>
      <c r="B1025" s="25"/>
      <c r="C1025" s="21"/>
      <c r="D1025" s="21">
        <v>0</v>
      </c>
      <c r="E1025" s="22"/>
      <c r="F1025" s="22"/>
    </row>
    <row r="1026" spans="1:6" ht="16.5" customHeight="1">
      <c r="A1026" s="23" t="s">
        <v>789</v>
      </c>
      <c r="B1026" s="21">
        <f>SUM(B1027:B1030)</f>
        <v>177</v>
      </c>
      <c r="C1026" s="21">
        <f>SUM(C1027:C1030)</f>
        <v>2073</v>
      </c>
      <c r="D1026" s="21">
        <f>SUM(D1027:D1030)</f>
        <v>13390</v>
      </c>
      <c r="E1026" s="22">
        <f>D1026/C1026*100</f>
        <v>645.9237819585142</v>
      </c>
      <c r="F1026" s="22">
        <f>(D1026-B1026)/B1026</f>
        <v>74.64971751412429</v>
      </c>
    </row>
    <row r="1027" spans="1:6" ht="16.5" customHeight="1">
      <c r="A1027" s="24" t="s">
        <v>790</v>
      </c>
      <c r="B1027" s="25"/>
      <c r="C1027" s="21">
        <v>0</v>
      </c>
      <c r="D1027" s="21">
        <v>12363</v>
      </c>
      <c r="E1027" s="22"/>
      <c r="F1027" s="22"/>
    </row>
    <row r="1028" spans="1:6" ht="16.5" customHeight="1">
      <c r="A1028" s="24" t="s">
        <v>791</v>
      </c>
      <c r="B1028" s="25">
        <v>177</v>
      </c>
      <c r="C1028" s="21">
        <v>2048</v>
      </c>
      <c r="D1028" s="21">
        <v>1027</v>
      </c>
      <c r="E1028" s="22">
        <f>D1028/C1028*100</f>
        <v>50.146484375</v>
      </c>
      <c r="F1028" s="22">
        <f>(D1028-B1028)/B1028</f>
        <v>4.80225988700565</v>
      </c>
    </row>
    <row r="1029" spans="1:6" ht="16.5" customHeight="1">
      <c r="A1029" s="24" t="s">
        <v>792</v>
      </c>
      <c r="B1029" s="25"/>
      <c r="C1029" s="21">
        <v>0</v>
      </c>
      <c r="D1029" s="21">
        <v>0</v>
      </c>
      <c r="E1029" s="22"/>
      <c r="F1029" s="22"/>
    </row>
    <row r="1030" spans="1:6" ht="16.5" customHeight="1">
      <c r="A1030" s="24" t="s">
        <v>793</v>
      </c>
      <c r="B1030" s="25"/>
      <c r="C1030" s="21">
        <v>25</v>
      </c>
      <c r="D1030" s="21">
        <v>0</v>
      </c>
      <c r="E1030" s="22">
        <f>D1030/C1030*100</f>
        <v>0</v>
      </c>
      <c r="F1030" s="22"/>
    </row>
    <row r="1031" spans="1:6" ht="16.5" customHeight="1">
      <c r="A1031" s="23" t="s">
        <v>794</v>
      </c>
      <c r="B1031" s="21">
        <f>SUM(B1032:B1033)</f>
        <v>34</v>
      </c>
      <c r="C1031" s="21">
        <f>SUM(C1032:C1033)</f>
        <v>2144</v>
      </c>
      <c r="D1031" s="21">
        <f>SUM(D1032:D1033)</f>
        <v>96</v>
      </c>
      <c r="E1031" s="22">
        <f>D1031/C1031*100</f>
        <v>4.477611940298507</v>
      </c>
      <c r="F1031" s="22">
        <f>(D1031-B1031)/B1031</f>
        <v>1.8235294117647058</v>
      </c>
    </row>
    <row r="1032" spans="1:6" ht="16.5" customHeight="1">
      <c r="A1032" s="24" t="s">
        <v>795</v>
      </c>
      <c r="B1032" s="25">
        <v>34</v>
      </c>
      <c r="C1032" s="21">
        <v>144</v>
      </c>
      <c r="D1032" s="21">
        <v>90</v>
      </c>
      <c r="E1032" s="22">
        <f>D1032/C1032*100</f>
        <v>62.5</v>
      </c>
      <c r="F1032" s="22">
        <f>(D1032-B1032)/B1032</f>
        <v>1.6470588235294117</v>
      </c>
    </row>
    <row r="1033" spans="1:6" ht="16.5" customHeight="1">
      <c r="A1033" s="24" t="s">
        <v>796</v>
      </c>
      <c r="B1033" s="25"/>
      <c r="C1033" s="21">
        <v>2000</v>
      </c>
      <c r="D1033" s="21">
        <v>6</v>
      </c>
      <c r="E1033" s="22">
        <f>D1033/C1033*100</f>
        <v>0.3</v>
      </c>
      <c r="F1033" s="22"/>
    </row>
    <row r="1034" spans="1:6" ht="16.5" customHeight="1">
      <c r="A1034" s="23" t="s">
        <v>797</v>
      </c>
      <c r="B1034" s="21">
        <f>SUM(B1035,B1045,B1061,B1066,B1080,B1087,B1095)</f>
        <v>275</v>
      </c>
      <c r="C1034" s="21">
        <f>SUM(C1035,C1045,C1061,C1066,C1080,C1087,C1095)</f>
        <v>17003</v>
      </c>
      <c r="D1034" s="21">
        <f>SUM(D1035,D1045,D1061,D1066,D1080,D1087,D1095)</f>
        <v>3138</v>
      </c>
      <c r="E1034" s="22">
        <f>D1034/C1034*100</f>
        <v>18.45556666470623</v>
      </c>
      <c r="F1034" s="22">
        <f>(D1034-B1034)/B1034</f>
        <v>10.41090909090909</v>
      </c>
    </row>
    <row r="1035" spans="1:6" ht="16.5" customHeight="1">
      <c r="A1035" s="23" t="s">
        <v>798</v>
      </c>
      <c r="B1035" s="21">
        <f>SUM(B1036:B1044)</f>
        <v>28</v>
      </c>
      <c r="C1035" s="21">
        <f>SUM(C1036:C1044)</f>
        <v>407</v>
      </c>
      <c r="D1035" s="21">
        <f>SUM(D1036:D1044)</f>
        <v>32</v>
      </c>
      <c r="E1035" s="22">
        <f>D1035/C1035*100</f>
        <v>7.862407862407863</v>
      </c>
      <c r="F1035" s="22">
        <f>(D1035-B1035)/B1035</f>
        <v>0.14285714285714285</v>
      </c>
    </row>
    <row r="1036" spans="1:6" ht="16.5" customHeight="1">
      <c r="A1036" s="24" t="s">
        <v>12</v>
      </c>
      <c r="B1036" s="25"/>
      <c r="C1036" s="21"/>
      <c r="D1036" s="21">
        <v>0</v>
      </c>
      <c r="E1036" s="22"/>
      <c r="F1036" s="22"/>
    </row>
    <row r="1037" spans="1:6" ht="16.5" customHeight="1">
      <c r="A1037" s="24" t="s">
        <v>13</v>
      </c>
      <c r="B1037" s="25"/>
      <c r="C1037" s="21"/>
      <c r="D1037" s="21">
        <v>0</v>
      </c>
      <c r="E1037" s="22"/>
      <c r="F1037" s="22"/>
    </row>
    <row r="1038" spans="1:6" ht="16.5" customHeight="1">
      <c r="A1038" s="24" t="s">
        <v>14</v>
      </c>
      <c r="B1038" s="25"/>
      <c r="C1038" s="21"/>
      <c r="D1038" s="21">
        <v>0</v>
      </c>
      <c r="E1038" s="22"/>
      <c r="F1038" s="22"/>
    </row>
    <row r="1039" spans="1:6" ht="16.5" customHeight="1">
      <c r="A1039" s="24" t="s">
        <v>799</v>
      </c>
      <c r="B1039" s="25"/>
      <c r="C1039" s="21"/>
      <c r="D1039" s="21">
        <v>0</v>
      </c>
      <c r="E1039" s="22"/>
      <c r="F1039" s="22"/>
    </row>
    <row r="1040" spans="1:6" ht="16.5" customHeight="1">
      <c r="A1040" s="24" t="s">
        <v>800</v>
      </c>
      <c r="B1040" s="25"/>
      <c r="C1040" s="21"/>
      <c r="D1040" s="21">
        <v>0</v>
      </c>
      <c r="E1040" s="22"/>
      <c r="F1040" s="22"/>
    </row>
    <row r="1041" spans="1:6" ht="16.5" customHeight="1">
      <c r="A1041" s="24" t="s">
        <v>801</v>
      </c>
      <c r="B1041" s="25"/>
      <c r="C1041" s="21"/>
      <c r="D1041" s="21">
        <v>0</v>
      </c>
      <c r="E1041" s="22"/>
      <c r="F1041" s="22"/>
    </row>
    <row r="1042" spans="1:6" ht="16.5" customHeight="1">
      <c r="A1042" s="24" t="s">
        <v>802</v>
      </c>
      <c r="B1042" s="25"/>
      <c r="C1042" s="21"/>
      <c r="D1042" s="21">
        <v>0</v>
      </c>
      <c r="E1042" s="22"/>
      <c r="F1042" s="22"/>
    </row>
    <row r="1043" spans="1:6" ht="16.5" customHeight="1">
      <c r="A1043" s="24" t="s">
        <v>803</v>
      </c>
      <c r="B1043" s="25"/>
      <c r="C1043" s="21"/>
      <c r="D1043" s="21">
        <v>0</v>
      </c>
      <c r="E1043" s="22"/>
      <c r="F1043" s="22"/>
    </row>
    <row r="1044" spans="1:6" ht="16.5" customHeight="1">
      <c r="A1044" s="24" t="s">
        <v>804</v>
      </c>
      <c r="B1044" s="25">
        <v>28</v>
      </c>
      <c r="C1044" s="21">
        <v>407</v>
      </c>
      <c r="D1044" s="21">
        <v>32</v>
      </c>
      <c r="E1044" s="22">
        <f>D1044/C1044*100</f>
        <v>7.862407862407863</v>
      </c>
      <c r="F1044" s="22">
        <f>(D1044-B1044)/B1044</f>
        <v>0.14285714285714285</v>
      </c>
    </row>
    <row r="1045" spans="1:6" ht="16.5" customHeight="1">
      <c r="A1045" s="23" t="s">
        <v>805</v>
      </c>
      <c r="B1045" s="21">
        <f>SUM(B1046:B1060)</f>
        <v>0</v>
      </c>
      <c r="C1045" s="21">
        <f>SUM(C1046:C1060)</f>
        <v>0</v>
      </c>
      <c r="D1045" s="21">
        <f>SUM(D1046:D1060)</f>
        <v>86</v>
      </c>
      <c r="E1045" s="22"/>
      <c r="F1045" s="22"/>
    </row>
    <row r="1046" spans="1:6" ht="16.5" customHeight="1">
      <c r="A1046" s="24" t="s">
        <v>12</v>
      </c>
      <c r="B1046" s="25"/>
      <c r="C1046" s="21"/>
      <c r="D1046" s="21">
        <v>0</v>
      </c>
      <c r="E1046" s="22"/>
      <c r="F1046" s="22"/>
    </row>
    <row r="1047" spans="1:6" ht="16.5" customHeight="1">
      <c r="A1047" s="24" t="s">
        <v>13</v>
      </c>
      <c r="B1047" s="25"/>
      <c r="C1047" s="21"/>
      <c r="D1047" s="21">
        <v>0</v>
      </c>
      <c r="E1047" s="22"/>
      <c r="F1047" s="22"/>
    </row>
    <row r="1048" spans="1:6" ht="16.5" customHeight="1">
      <c r="A1048" s="24" t="s">
        <v>14</v>
      </c>
      <c r="B1048" s="25"/>
      <c r="C1048" s="21"/>
      <c r="D1048" s="21">
        <v>0</v>
      </c>
      <c r="E1048" s="22"/>
      <c r="F1048" s="22"/>
    </row>
    <row r="1049" spans="1:6" ht="16.5" customHeight="1">
      <c r="A1049" s="24" t="s">
        <v>806</v>
      </c>
      <c r="B1049" s="25"/>
      <c r="C1049" s="21"/>
      <c r="D1049" s="21">
        <v>0</v>
      </c>
      <c r="E1049" s="22"/>
      <c r="F1049" s="22"/>
    </row>
    <row r="1050" spans="1:6" ht="16.5" customHeight="1">
      <c r="A1050" s="24" t="s">
        <v>807</v>
      </c>
      <c r="B1050" s="25"/>
      <c r="C1050" s="21"/>
      <c r="D1050" s="21">
        <v>0</v>
      </c>
      <c r="E1050" s="22"/>
      <c r="F1050" s="22"/>
    </row>
    <row r="1051" spans="1:6" ht="16.5" customHeight="1">
      <c r="A1051" s="24" t="s">
        <v>808</v>
      </c>
      <c r="B1051" s="25"/>
      <c r="C1051" s="21"/>
      <c r="D1051" s="21">
        <v>0</v>
      </c>
      <c r="E1051" s="22"/>
      <c r="F1051" s="22"/>
    </row>
    <row r="1052" spans="1:6" ht="16.5" customHeight="1">
      <c r="A1052" s="24" t="s">
        <v>809</v>
      </c>
      <c r="B1052" s="25"/>
      <c r="C1052" s="21"/>
      <c r="D1052" s="21">
        <v>0</v>
      </c>
      <c r="E1052" s="22"/>
      <c r="F1052" s="22"/>
    </row>
    <row r="1053" spans="1:6" ht="16.5" customHeight="1">
      <c r="A1053" s="24" t="s">
        <v>810</v>
      </c>
      <c r="B1053" s="25"/>
      <c r="C1053" s="21"/>
      <c r="D1053" s="21">
        <v>0</v>
      </c>
      <c r="E1053" s="22"/>
      <c r="F1053" s="22"/>
    </row>
    <row r="1054" spans="1:6" ht="16.5" customHeight="1">
      <c r="A1054" s="24" t="s">
        <v>811</v>
      </c>
      <c r="B1054" s="25"/>
      <c r="C1054" s="21"/>
      <c r="D1054" s="21">
        <v>0</v>
      </c>
      <c r="E1054" s="22"/>
      <c r="F1054" s="22"/>
    </row>
    <row r="1055" spans="1:6" ht="16.5" customHeight="1">
      <c r="A1055" s="24" t="s">
        <v>812</v>
      </c>
      <c r="B1055" s="25"/>
      <c r="C1055" s="21"/>
      <c r="D1055" s="21">
        <v>0</v>
      </c>
      <c r="E1055" s="22"/>
      <c r="F1055" s="22"/>
    </row>
    <row r="1056" spans="1:6" ht="16.5" customHeight="1">
      <c r="A1056" s="24" t="s">
        <v>813</v>
      </c>
      <c r="B1056" s="25"/>
      <c r="C1056" s="21"/>
      <c r="D1056" s="21">
        <v>0</v>
      </c>
      <c r="E1056" s="22"/>
      <c r="F1056" s="22"/>
    </row>
    <row r="1057" spans="1:6" ht="16.5" customHeight="1">
      <c r="A1057" s="24" t="s">
        <v>814</v>
      </c>
      <c r="B1057" s="25"/>
      <c r="C1057" s="21"/>
      <c r="D1057" s="21">
        <v>0</v>
      </c>
      <c r="E1057" s="22"/>
      <c r="F1057" s="22"/>
    </row>
    <row r="1058" spans="1:6" ht="16.5" customHeight="1">
      <c r="A1058" s="24" t="s">
        <v>815</v>
      </c>
      <c r="B1058" s="25"/>
      <c r="C1058" s="21"/>
      <c r="D1058" s="21">
        <v>0</v>
      </c>
      <c r="E1058" s="22"/>
      <c r="F1058" s="22"/>
    </row>
    <row r="1059" spans="1:6" ht="16.5" customHeight="1">
      <c r="A1059" s="24" t="s">
        <v>816</v>
      </c>
      <c r="B1059" s="25"/>
      <c r="C1059" s="21"/>
      <c r="D1059" s="21">
        <v>0</v>
      </c>
      <c r="E1059" s="22"/>
      <c r="F1059" s="22"/>
    </row>
    <row r="1060" spans="1:6" ht="16.5" customHeight="1">
      <c r="A1060" s="24" t="s">
        <v>817</v>
      </c>
      <c r="B1060" s="25"/>
      <c r="C1060" s="21"/>
      <c r="D1060" s="21">
        <v>86</v>
      </c>
      <c r="E1060" s="22"/>
      <c r="F1060" s="22"/>
    </row>
    <row r="1061" spans="1:6" ht="16.5" customHeight="1">
      <c r="A1061" s="23" t="s">
        <v>818</v>
      </c>
      <c r="B1061" s="21">
        <f>SUM(B1062:B1065)</f>
        <v>0</v>
      </c>
      <c r="C1061" s="21">
        <f>SUM(C1062:C1065)</f>
        <v>0</v>
      </c>
      <c r="D1061" s="21">
        <f>SUM(D1062:D1065)</f>
        <v>5</v>
      </c>
      <c r="E1061" s="22"/>
      <c r="F1061" s="22"/>
    </row>
    <row r="1062" spans="1:6" ht="16.5" customHeight="1">
      <c r="A1062" s="24" t="s">
        <v>12</v>
      </c>
      <c r="B1062" s="25"/>
      <c r="C1062" s="21"/>
      <c r="D1062" s="21">
        <v>0</v>
      </c>
      <c r="E1062" s="22"/>
      <c r="F1062" s="22"/>
    </row>
    <row r="1063" spans="1:6" ht="16.5" customHeight="1">
      <c r="A1063" s="24" t="s">
        <v>13</v>
      </c>
      <c r="B1063" s="25"/>
      <c r="C1063" s="21"/>
      <c r="D1063" s="21">
        <v>0</v>
      </c>
      <c r="E1063" s="22"/>
      <c r="F1063" s="22"/>
    </row>
    <row r="1064" spans="1:6" ht="16.5" customHeight="1">
      <c r="A1064" s="24" t="s">
        <v>14</v>
      </c>
      <c r="B1064" s="25"/>
      <c r="C1064" s="21"/>
      <c r="D1064" s="21">
        <v>0</v>
      </c>
      <c r="E1064" s="22"/>
      <c r="F1064" s="22"/>
    </row>
    <row r="1065" spans="1:6" ht="16.5" customHeight="1">
      <c r="A1065" s="24" t="s">
        <v>819</v>
      </c>
      <c r="B1065" s="25"/>
      <c r="C1065" s="21"/>
      <c r="D1065" s="21">
        <v>5</v>
      </c>
      <c r="E1065" s="22"/>
      <c r="F1065" s="22"/>
    </row>
    <row r="1066" spans="1:6" ht="16.5" customHeight="1">
      <c r="A1066" s="23" t="s">
        <v>820</v>
      </c>
      <c r="B1066" s="21">
        <f>SUM(B1067:B1079)</f>
        <v>112</v>
      </c>
      <c r="C1066" s="21">
        <f>SUM(C1067:C1079)</f>
        <v>771</v>
      </c>
      <c r="D1066" s="21">
        <f>SUM(D1067:D1079)</f>
        <v>555</v>
      </c>
      <c r="E1066" s="22">
        <f>D1066/C1066*100</f>
        <v>71.98443579766537</v>
      </c>
      <c r="F1066" s="22">
        <f>(D1066-B1066)/B1066</f>
        <v>3.955357142857143</v>
      </c>
    </row>
    <row r="1067" spans="1:6" ht="16.5" customHeight="1">
      <c r="A1067" s="24" t="s">
        <v>12</v>
      </c>
      <c r="B1067" s="21">
        <v>71</v>
      </c>
      <c r="C1067" s="21">
        <v>145</v>
      </c>
      <c r="D1067" s="21">
        <v>103</v>
      </c>
      <c r="E1067" s="22">
        <f>D1067/C1067*100</f>
        <v>71.03448275862068</v>
      </c>
      <c r="F1067" s="22">
        <f>(D1067-B1067)/B1067</f>
        <v>0.4507042253521127</v>
      </c>
    </row>
    <row r="1068" spans="1:6" ht="16.5" customHeight="1">
      <c r="A1068" s="24" t="s">
        <v>13</v>
      </c>
      <c r="B1068" s="21">
        <v>21</v>
      </c>
      <c r="C1068" s="21">
        <v>117</v>
      </c>
      <c r="D1068" s="21">
        <v>10</v>
      </c>
      <c r="E1068" s="22">
        <f>D1068/C1068*100</f>
        <v>8.547008547008547</v>
      </c>
      <c r="F1068" s="22">
        <f>(D1068-B1068)/B1068</f>
        <v>-0.5238095238095238</v>
      </c>
    </row>
    <row r="1069" spans="1:6" ht="16.5" customHeight="1">
      <c r="A1069" s="24" t="s">
        <v>14</v>
      </c>
      <c r="B1069" s="25"/>
      <c r="C1069" s="21"/>
      <c r="D1069" s="21">
        <v>0</v>
      </c>
      <c r="E1069" s="22"/>
      <c r="F1069" s="22"/>
    </row>
    <row r="1070" spans="1:6" ht="16.5" customHeight="1">
      <c r="A1070" s="24" t="s">
        <v>821</v>
      </c>
      <c r="B1070" s="25"/>
      <c r="C1070" s="21"/>
      <c r="D1070" s="21">
        <v>0</v>
      </c>
      <c r="E1070" s="22"/>
      <c r="F1070" s="22"/>
    </row>
    <row r="1071" spans="1:6" ht="16.5" customHeight="1">
      <c r="A1071" s="24" t="s">
        <v>822</v>
      </c>
      <c r="B1071" s="25"/>
      <c r="C1071" s="21"/>
      <c r="D1071" s="21">
        <v>0</v>
      </c>
      <c r="E1071" s="22"/>
      <c r="F1071" s="22"/>
    </row>
    <row r="1072" spans="1:6" ht="16.5" customHeight="1">
      <c r="A1072" s="24" t="s">
        <v>823</v>
      </c>
      <c r="B1072" s="25"/>
      <c r="C1072" s="21"/>
      <c r="D1072" s="21">
        <v>30</v>
      </c>
      <c r="E1072" s="22"/>
      <c r="F1072" s="22"/>
    </row>
    <row r="1073" spans="1:6" ht="16.5" customHeight="1">
      <c r="A1073" s="24" t="s">
        <v>824</v>
      </c>
      <c r="B1073" s="25"/>
      <c r="C1073" s="21"/>
      <c r="D1073" s="21">
        <v>0</v>
      </c>
      <c r="E1073" s="22"/>
      <c r="F1073" s="22"/>
    </row>
    <row r="1074" spans="1:6" ht="16.5" customHeight="1">
      <c r="A1074" s="24" t="s">
        <v>825</v>
      </c>
      <c r="B1074" s="25"/>
      <c r="C1074" s="21"/>
      <c r="D1074" s="21">
        <v>0</v>
      </c>
      <c r="E1074" s="22"/>
      <c r="F1074" s="22"/>
    </row>
    <row r="1075" spans="1:6" ht="16.5" customHeight="1">
      <c r="A1075" s="24" t="s">
        <v>826</v>
      </c>
      <c r="B1075" s="25"/>
      <c r="C1075" s="21"/>
      <c r="D1075" s="21">
        <v>185</v>
      </c>
      <c r="E1075" s="22"/>
      <c r="F1075" s="22"/>
    </row>
    <row r="1076" spans="1:6" ht="16.5" customHeight="1">
      <c r="A1076" s="24" t="s">
        <v>827</v>
      </c>
      <c r="B1076" s="25"/>
      <c r="C1076" s="21"/>
      <c r="D1076" s="21">
        <v>0</v>
      </c>
      <c r="E1076" s="22"/>
      <c r="F1076" s="22"/>
    </row>
    <row r="1077" spans="1:6" ht="16.5" customHeight="1">
      <c r="A1077" s="24" t="s">
        <v>772</v>
      </c>
      <c r="B1077" s="21">
        <v>10</v>
      </c>
      <c r="C1077" s="21">
        <v>9</v>
      </c>
      <c r="D1077" s="21">
        <v>38</v>
      </c>
      <c r="E1077" s="22">
        <f>D1077/C1077*100</f>
        <v>422.22222222222223</v>
      </c>
      <c r="F1077" s="22">
        <f>(D1077-B1077)/B1077</f>
        <v>2.8</v>
      </c>
    </row>
    <row r="1078" spans="1:6" ht="16.5" customHeight="1">
      <c r="A1078" s="24" t="s">
        <v>828</v>
      </c>
      <c r="B1078" s="21">
        <v>0</v>
      </c>
      <c r="C1078" s="21"/>
      <c r="D1078" s="21">
        <v>0</v>
      </c>
      <c r="E1078" s="22"/>
      <c r="F1078" s="22"/>
    </row>
    <row r="1079" spans="1:6" ht="16.5" customHeight="1">
      <c r="A1079" s="24" t="s">
        <v>829</v>
      </c>
      <c r="B1079" s="21">
        <v>10</v>
      </c>
      <c r="C1079" s="21">
        <v>500</v>
      </c>
      <c r="D1079" s="21">
        <v>189</v>
      </c>
      <c r="E1079" s="22">
        <f>D1079/C1079*100</f>
        <v>37.8</v>
      </c>
      <c r="F1079" s="22">
        <f>(D1079-B1079)/B1079</f>
        <v>17.9</v>
      </c>
    </row>
    <row r="1080" spans="1:6" ht="16.5" customHeight="1">
      <c r="A1080" s="23" t="s">
        <v>830</v>
      </c>
      <c r="B1080" s="21">
        <f>SUM(B1081:B1086)</f>
        <v>0</v>
      </c>
      <c r="C1080" s="21">
        <f>SUM(C1081:C1086)</f>
        <v>8</v>
      </c>
      <c r="D1080" s="21">
        <f>SUM(D1081:D1086)</f>
        <v>0</v>
      </c>
      <c r="E1080" s="22">
        <f>D1080/C1080*100</f>
        <v>0</v>
      </c>
      <c r="F1080" s="22"/>
    </row>
    <row r="1081" spans="1:6" ht="16.5" customHeight="1">
      <c r="A1081" s="24" t="s">
        <v>12</v>
      </c>
      <c r="B1081" s="25"/>
      <c r="C1081" s="21"/>
      <c r="D1081" s="21">
        <v>0</v>
      </c>
      <c r="E1081" s="22"/>
      <c r="F1081" s="22"/>
    </row>
    <row r="1082" spans="1:6" ht="16.5" customHeight="1">
      <c r="A1082" s="24" t="s">
        <v>13</v>
      </c>
      <c r="B1082" s="25"/>
      <c r="C1082" s="21">
        <v>8</v>
      </c>
      <c r="D1082" s="21">
        <v>0</v>
      </c>
      <c r="E1082" s="22">
        <f>D1082/C1082*100</f>
        <v>0</v>
      </c>
      <c r="F1082" s="22"/>
    </row>
    <row r="1083" spans="1:6" ht="16.5" customHeight="1">
      <c r="A1083" s="24" t="s">
        <v>14</v>
      </c>
      <c r="B1083" s="25"/>
      <c r="C1083" s="21"/>
      <c r="D1083" s="21">
        <v>0</v>
      </c>
      <c r="E1083" s="22"/>
      <c r="F1083" s="22"/>
    </row>
    <row r="1084" spans="1:6" ht="16.5" customHeight="1">
      <c r="A1084" s="24" t="s">
        <v>831</v>
      </c>
      <c r="B1084" s="25"/>
      <c r="C1084" s="21"/>
      <c r="D1084" s="21">
        <v>0</v>
      </c>
      <c r="E1084" s="22"/>
      <c r="F1084" s="22"/>
    </row>
    <row r="1085" spans="1:6" ht="16.5" customHeight="1">
      <c r="A1085" s="24" t="s">
        <v>832</v>
      </c>
      <c r="B1085" s="25"/>
      <c r="C1085" s="21"/>
      <c r="D1085" s="21">
        <v>0</v>
      </c>
      <c r="E1085" s="22"/>
      <c r="F1085" s="22"/>
    </row>
    <row r="1086" spans="1:6" ht="16.5" customHeight="1">
      <c r="A1086" s="24" t="s">
        <v>833</v>
      </c>
      <c r="B1086" s="25"/>
      <c r="C1086" s="21"/>
      <c r="D1086" s="21">
        <v>0</v>
      </c>
      <c r="E1086" s="22"/>
      <c r="F1086" s="22"/>
    </row>
    <row r="1087" spans="1:6" ht="16.5" customHeight="1">
      <c r="A1087" s="23" t="s">
        <v>834</v>
      </c>
      <c r="B1087" s="21">
        <f>SUM(B1088:B1094)</f>
        <v>130</v>
      </c>
      <c r="C1087" s="21">
        <f>SUM(C1088:C1094)</f>
        <v>273</v>
      </c>
      <c r="D1087" s="21">
        <f>SUM(D1088:D1094)</f>
        <v>2456</v>
      </c>
      <c r="E1087" s="22">
        <f>D1087/C1087*100</f>
        <v>899.6336996336996</v>
      </c>
      <c r="F1087" s="22">
        <f>(D1087-B1087)/B1087</f>
        <v>17.892307692307693</v>
      </c>
    </row>
    <row r="1088" spans="1:6" ht="16.5" customHeight="1">
      <c r="A1088" s="24" t="s">
        <v>12</v>
      </c>
      <c r="B1088" s="21">
        <v>69</v>
      </c>
      <c r="C1088" s="21">
        <v>145</v>
      </c>
      <c r="D1088" s="21">
        <v>95</v>
      </c>
      <c r="E1088" s="22">
        <f>D1088/C1088*100</f>
        <v>65.51724137931035</v>
      </c>
      <c r="F1088" s="22">
        <f>(D1088-B1088)/B1088</f>
        <v>0.37681159420289856</v>
      </c>
    </row>
    <row r="1089" spans="1:6" ht="16.5" customHeight="1">
      <c r="A1089" s="24" t="s">
        <v>13</v>
      </c>
      <c r="B1089" s="21">
        <v>17</v>
      </c>
      <c r="C1089" s="21">
        <v>28</v>
      </c>
      <c r="D1089" s="21">
        <v>65</v>
      </c>
      <c r="E1089" s="22">
        <f>D1089/C1089*100</f>
        <v>232.14285714285717</v>
      </c>
      <c r="F1089" s="22">
        <f>(D1089-B1089)/B1089</f>
        <v>2.823529411764706</v>
      </c>
    </row>
    <row r="1090" spans="1:6" ht="16.5" customHeight="1">
      <c r="A1090" s="24" t="s">
        <v>14</v>
      </c>
      <c r="B1090" s="21">
        <v>0</v>
      </c>
      <c r="C1090" s="21">
        <v>0</v>
      </c>
      <c r="D1090" s="21">
        <v>0</v>
      </c>
      <c r="E1090" s="22"/>
      <c r="F1090" s="22"/>
    </row>
    <row r="1091" spans="1:6" ht="16.5" customHeight="1">
      <c r="A1091" s="24" t="s">
        <v>835</v>
      </c>
      <c r="B1091" s="21">
        <v>0</v>
      </c>
      <c r="C1091" s="21">
        <v>0</v>
      </c>
      <c r="D1091" s="21">
        <v>0</v>
      </c>
      <c r="E1091" s="22"/>
      <c r="F1091" s="22"/>
    </row>
    <row r="1092" spans="1:6" ht="16.5" customHeight="1">
      <c r="A1092" s="24" t="s">
        <v>836</v>
      </c>
      <c r="B1092" s="21">
        <v>22</v>
      </c>
      <c r="C1092" s="21">
        <v>0</v>
      </c>
      <c r="D1092" s="21">
        <v>898</v>
      </c>
      <c r="E1092" s="22"/>
      <c r="F1092" s="22">
        <f>(D1092-B1092)/B1092</f>
        <v>39.81818181818182</v>
      </c>
    </row>
    <row r="1093" spans="1:6" ht="16.5" customHeight="1">
      <c r="A1093" s="24" t="s">
        <v>837</v>
      </c>
      <c r="B1093" s="21"/>
      <c r="C1093" s="21">
        <v>100</v>
      </c>
      <c r="D1093" s="21">
        <v>1398</v>
      </c>
      <c r="E1093" s="22">
        <f>D1093/C1093*100</f>
        <v>1398</v>
      </c>
      <c r="F1093" s="22"/>
    </row>
    <row r="1094" spans="1:6" ht="16.5" customHeight="1">
      <c r="A1094" s="24" t="s">
        <v>838</v>
      </c>
      <c r="B1094" s="21">
        <v>22</v>
      </c>
      <c r="C1094" s="21"/>
      <c r="D1094" s="21">
        <v>0</v>
      </c>
      <c r="E1094" s="22"/>
      <c r="F1094" s="22">
        <f>(D1094-B1094)/B1094</f>
        <v>-1</v>
      </c>
    </row>
    <row r="1095" spans="1:6" ht="16.5" customHeight="1">
      <c r="A1095" s="23" t="s">
        <v>839</v>
      </c>
      <c r="B1095" s="21">
        <f>SUM(B1096:B1100)</f>
        <v>5</v>
      </c>
      <c r="C1095" s="21">
        <f>SUM(C1096:C1100)</f>
        <v>15544</v>
      </c>
      <c r="D1095" s="21">
        <f>SUM(D1096:D1100)</f>
        <v>4</v>
      </c>
      <c r="E1095" s="22">
        <f>D1095/C1095*100</f>
        <v>0.02573340195573855</v>
      </c>
      <c r="F1095" s="22">
        <f>(D1095-B1095)/B1095</f>
        <v>-0.2</v>
      </c>
    </row>
    <row r="1096" spans="1:6" ht="16.5" customHeight="1">
      <c r="A1096" s="24" t="s">
        <v>840</v>
      </c>
      <c r="B1096" s="25"/>
      <c r="C1096" s="21"/>
      <c r="D1096" s="21">
        <v>0</v>
      </c>
      <c r="E1096" s="22"/>
      <c r="F1096" s="22"/>
    </row>
    <row r="1097" spans="1:6" ht="16.5" customHeight="1">
      <c r="A1097" s="24" t="s">
        <v>841</v>
      </c>
      <c r="B1097" s="25"/>
      <c r="C1097" s="21"/>
      <c r="D1097" s="21">
        <v>0</v>
      </c>
      <c r="E1097" s="22"/>
      <c r="F1097" s="22"/>
    </row>
    <row r="1098" spans="1:6" ht="16.5" customHeight="1">
      <c r="A1098" s="24" t="s">
        <v>842</v>
      </c>
      <c r="B1098" s="25"/>
      <c r="C1098" s="21"/>
      <c r="D1098" s="21">
        <v>0</v>
      </c>
      <c r="E1098" s="22"/>
      <c r="F1098" s="22"/>
    </row>
    <row r="1099" spans="1:6" ht="16.5" customHeight="1">
      <c r="A1099" s="24" t="s">
        <v>843</v>
      </c>
      <c r="B1099" s="25"/>
      <c r="C1099" s="21"/>
      <c r="D1099" s="21">
        <v>0</v>
      </c>
      <c r="E1099" s="22"/>
      <c r="F1099" s="22"/>
    </row>
    <row r="1100" spans="1:6" ht="16.5" customHeight="1">
      <c r="A1100" s="24" t="s">
        <v>844</v>
      </c>
      <c r="B1100" s="25">
        <v>5</v>
      </c>
      <c r="C1100" s="21">
        <v>15544</v>
      </c>
      <c r="D1100" s="21">
        <v>4</v>
      </c>
      <c r="E1100" s="22">
        <f>D1100/C1100*100</f>
        <v>0.02573340195573855</v>
      </c>
      <c r="F1100" s="22">
        <f>(D1100-B1100)/B1100</f>
        <v>-0.2</v>
      </c>
    </row>
    <row r="1101" spans="1:6" ht="16.5" customHeight="1">
      <c r="A1101" s="23" t="s">
        <v>845</v>
      </c>
      <c r="B1101" s="21">
        <f>SUM(B1102,B1112,B1118)</f>
        <v>238</v>
      </c>
      <c r="C1101" s="21">
        <f>SUM(C1102,C1112,C1118)</f>
        <v>1749</v>
      </c>
      <c r="D1101" s="21">
        <f>SUM(D1102,D1112,D1118)</f>
        <v>1372</v>
      </c>
      <c r="E1101" s="22">
        <f>D1101/C1101*100</f>
        <v>78.44482561463694</v>
      </c>
      <c r="F1101" s="22">
        <f>(D1101-B1101)/B1101</f>
        <v>4.764705882352941</v>
      </c>
    </row>
    <row r="1102" spans="1:6" ht="16.5" customHeight="1">
      <c r="A1102" s="23" t="s">
        <v>846</v>
      </c>
      <c r="B1102" s="21">
        <f>SUM(B1103:B1111)</f>
        <v>174</v>
      </c>
      <c r="C1102" s="21">
        <f>SUM(C1103:C1111)</f>
        <v>824</v>
      </c>
      <c r="D1102" s="21">
        <f>SUM(D1103:D1111)</f>
        <v>1003</v>
      </c>
      <c r="E1102" s="22">
        <f>D1102/C1102*100</f>
        <v>121.72330097087378</v>
      </c>
      <c r="F1102" s="22">
        <f>(D1102-B1102)/B1102</f>
        <v>4.764367816091954</v>
      </c>
    </row>
    <row r="1103" spans="1:6" ht="16.5" customHeight="1">
      <c r="A1103" s="24" t="s">
        <v>12</v>
      </c>
      <c r="B1103" s="21">
        <v>79</v>
      </c>
      <c r="C1103" s="21">
        <v>90</v>
      </c>
      <c r="D1103" s="21">
        <v>64</v>
      </c>
      <c r="E1103" s="22">
        <f>D1103/C1103*100</f>
        <v>71.11111111111111</v>
      </c>
      <c r="F1103" s="22">
        <f>(D1103-B1103)/B1103</f>
        <v>-0.189873417721519</v>
      </c>
    </row>
    <row r="1104" spans="1:6" ht="16.5" customHeight="1">
      <c r="A1104" s="24" t="s">
        <v>13</v>
      </c>
      <c r="B1104" s="21">
        <v>27</v>
      </c>
      <c r="C1104" s="21">
        <v>23</v>
      </c>
      <c r="D1104" s="21">
        <v>32</v>
      </c>
      <c r="E1104" s="22">
        <f>D1104/C1104*100</f>
        <v>139.1304347826087</v>
      </c>
      <c r="F1104" s="22">
        <f>(D1104-B1104)/B1104</f>
        <v>0.18518518518518517</v>
      </c>
    </row>
    <row r="1105" spans="1:6" ht="16.5" customHeight="1">
      <c r="A1105" s="24" t="s">
        <v>14</v>
      </c>
      <c r="B1105" s="21">
        <v>0</v>
      </c>
      <c r="C1105" s="21">
        <v>0</v>
      </c>
      <c r="D1105" s="21">
        <v>0</v>
      </c>
      <c r="E1105" s="22"/>
      <c r="F1105" s="22"/>
    </row>
    <row r="1106" spans="1:6" ht="16.5" customHeight="1">
      <c r="A1106" s="24" t="s">
        <v>847</v>
      </c>
      <c r="B1106" s="21">
        <v>0</v>
      </c>
      <c r="C1106" s="21">
        <v>0</v>
      </c>
      <c r="D1106" s="21">
        <v>0</v>
      </c>
      <c r="E1106" s="22"/>
      <c r="F1106" s="22"/>
    </row>
    <row r="1107" spans="1:6" ht="16.5" customHeight="1">
      <c r="A1107" s="24" t="s">
        <v>848</v>
      </c>
      <c r="B1107" s="21">
        <v>0</v>
      </c>
      <c r="C1107" s="21">
        <v>0</v>
      </c>
      <c r="D1107" s="21">
        <v>0</v>
      </c>
      <c r="E1107" s="22"/>
      <c r="F1107" s="22"/>
    </row>
    <row r="1108" spans="1:6" ht="16.5" customHeight="1">
      <c r="A1108" s="24" t="s">
        <v>849</v>
      </c>
      <c r="B1108" s="21">
        <v>0</v>
      </c>
      <c r="C1108" s="21">
        <v>0</v>
      </c>
      <c r="D1108" s="21">
        <v>0</v>
      </c>
      <c r="E1108" s="22"/>
      <c r="F1108" s="22"/>
    </row>
    <row r="1109" spans="1:6" ht="16.5" customHeight="1">
      <c r="A1109" s="24" t="s">
        <v>850</v>
      </c>
      <c r="B1109" s="21">
        <v>0</v>
      </c>
      <c r="C1109" s="21">
        <v>0</v>
      </c>
      <c r="D1109" s="21">
        <v>0</v>
      </c>
      <c r="E1109" s="22"/>
      <c r="F1109" s="22"/>
    </row>
    <row r="1110" spans="1:6" ht="16.5" customHeight="1">
      <c r="A1110" s="24" t="s">
        <v>21</v>
      </c>
      <c r="B1110" s="21">
        <v>68</v>
      </c>
      <c r="C1110" s="21">
        <v>77</v>
      </c>
      <c r="D1110" s="21">
        <v>64</v>
      </c>
      <c r="E1110" s="22">
        <f>D1110/C1110*100</f>
        <v>83.11688311688312</v>
      </c>
      <c r="F1110" s="22">
        <f>(D1110-B1110)/B1110</f>
        <v>-0.058823529411764705</v>
      </c>
    </row>
    <row r="1111" spans="1:6" ht="16.5" customHeight="1">
      <c r="A1111" s="24" t="s">
        <v>851</v>
      </c>
      <c r="B1111" s="21">
        <v>0</v>
      </c>
      <c r="C1111" s="21">
        <v>634</v>
      </c>
      <c r="D1111" s="21">
        <v>843</v>
      </c>
      <c r="E1111" s="22">
        <f>D1111/C1111*100</f>
        <v>132.96529968454257</v>
      </c>
      <c r="F1111" s="22"/>
    </row>
    <row r="1112" spans="1:6" ht="16.5" customHeight="1">
      <c r="A1112" s="23" t="s">
        <v>852</v>
      </c>
      <c r="B1112" s="21">
        <f>SUM(B1113:B1117)</f>
        <v>39</v>
      </c>
      <c r="C1112" s="21">
        <f>SUM(C1113:C1117)</f>
        <v>125</v>
      </c>
      <c r="D1112" s="21">
        <f>SUM(D1113:D1117)</f>
        <v>74</v>
      </c>
      <c r="E1112" s="22">
        <f>D1112/C1112*100</f>
        <v>59.199999999999996</v>
      </c>
      <c r="F1112" s="22">
        <f>(D1112-B1112)/B1112</f>
        <v>0.8974358974358975</v>
      </c>
    </row>
    <row r="1113" spans="1:6" ht="16.5" customHeight="1">
      <c r="A1113" s="24" t="s">
        <v>12</v>
      </c>
      <c r="B1113" s="21">
        <v>0</v>
      </c>
      <c r="C1113" s="21"/>
      <c r="D1113" s="21">
        <v>0</v>
      </c>
      <c r="E1113" s="22"/>
      <c r="F1113" s="22"/>
    </row>
    <row r="1114" spans="1:6" ht="16.5" customHeight="1">
      <c r="A1114" s="24" t="s">
        <v>13</v>
      </c>
      <c r="B1114" s="21">
        <v>12</v>
      </c>
      <c r="C1114" s="21"/>
      <c r="D1114" s="21">
        <v>0</v>
      </c>
      <c r="E1114" s="22"/>
      <c r="F1114" s="22">
        <f>(D1114-B1114)/B1114</f>
        <v>-1</v>
      </c>
    </row>
    <row r="1115" spans="1:6" ht="16.5" customHeight="1">
      <c r="A1115" s="24" t="s">
        <v>14</v>
      </c>
      <c r="B1115" s="21">
        <v>0</v>
      </c>
      <c r="C1115" s="21"/>
      <c r="D1115" s="21">
        <v>0</v>
      </c>
      <c r="E1115" s="22"/>
      <c r="F1115" s="22"/>
    </row>
    <row r="1116" spans="1:6" ht="16.5" customHeight="1">
      <c r="A1116" s="24" t="s">
        <v>853</v>
      </c>
      <c r="B1116" s="21">
        <v>0</v>
      </c>
      <c r="C1116" s="21"/>
      <c r="D1116" s="21">
        <v>0</v>
      </c>
      <c r="E1116" s="22"/>
      <c r="F1116" s="22"/>
    </row>
    <row r="1117" spans="1:6" ht="16.5" customHeight="1">
      <c r="A1117" s="24" t="s">
        <v>854</v>
      </c>
      <c r="B1117" s="21">
        <v>27</v>
      </c>
      <c r="C1117" s="21">
        <v>125</v>
      </c>
      <c r="D1117" s="21">
        <v>74</v>
      </c>
      <c r="E1117" s="22">
        <f>D1117/C1117*100</f>
        <v>59.199999999999996</v>
      </c>
      <c r="F1117" s="22">
        <f>(D1117-B1117)/B1117</f>
        <v>1.7407407407407407</v>
      </c>
    </row>
    <row r="1118" spans="1:6" ht="16.5" customHeight="1">
      <c r="A1118" s="23" t="s">
        <v>855</v>
      </c>
      <c r="B1118" s="21">
        <f>SUM(B1119:B1120)</f>
        <v>25</v>
      </c>
      <c r="C1118" s="21">
        <f>SUM(C1119:C1120)</f>
        <v>800</v>
      </c>
      <c r="D1118" s="21">
        <f>SUM(D1119:D1120)</f>
        <v>295</v>
      </c>
      <c r="E1118" s="22">
        <f>D1118/C1118*100</f>
        <v>36.875</v>
      </c>
      <c r="F1118" s="22">
        <f>(D1118-B1118)/B1118</f>
        <v>10.8</v>
      </c>
    </row>
    <row r="1119" spans="1:6" ht="16.5" customHeight="1">
      <c r="A1119" s="24" t="s">
        <v>856</v>
      </c>
      <c r="B1119" s="21">
        <v>0</v>
      </c>
      <c r="C1119" s="21"/>
      <c r="D1119" s="21">
        <v>0</v>
      </c>
      <c r="E1119" s="22"/>
      <c r="F1119" s="22"/>
    </row>
    <row r="1120" spans="1:6" ht="16.5" customHeight="1">
      <c r="A1120" s="24" t="s">
        <v>857</v>
      </c>
      <c r="B1120" s="21">
        <v>25</v>
      </c>
      <c r="C1120" s="21">
        <v>800</v>
      </c>
      <c r="D1120" s="21">
        <v>295</v>
      </c>
      <c r="E1120" s="22">
        <f>D1120/C1120*100</f>
        <v>36.875</v>
      </c>
      <c r="F1120" s="22">
        <f>(D1120-B1120)/B1120</f>
        <v>10.8</v>
      </c>
    </row>
    <row r="1121" spans="1:6" ht="16.5" customHeight="1">
      <c r="A1121" s="23" t="s">
        <v>858</v>
      </c>
      <c r="B1121" s="21">
        <f>SUM(B1122,B1129,B1139,B1145,B1148)</f>
        <v>117</v>
      </c>
      <c r="C1121" s="21">
        <f>SUM(C1122,C1129,C1139,C1145,C1148)</f>
        <v>324</v>
      </c>
      <c r="D1121" s="21">
        <f>SUM(D1122,D1129,D1139,D1145,D1148)</f>
        <v>750</v>
      </c>
      <c r="E1121" s="22">
        <f>D1121/C1121*100</f>
        <v>231.4814814814815</v>
      </c>
      <c r="F1121" s="22">
        <f>(D1121-B1121)/B1121</f>
        <v>5.410256410256411</v>
      </c>
    </row>
    <row r="1122" spans="1:6" ht="16.5" customHeight="1">
      <c r="A1122" s="23" t="s">
        <v>859</v>
      </c>
      <c r="B1122" s="21">
        <f>SUM(B1123:B1128)</f>
        <v>109</v>
      </c>
      <c r="C1122" s="21">
        <f>SUM(C1123:C1128)</f>
        <v>80</v>
      </c>
      <c r="D1122" s="21">
        <f>SUM(D1123:D1128)</f>
        <v>290</v>
      </c>
      <c r="E1122" s="22">
        <f>D1122/C1122*100</f>
        <v>362.5</v>
      </c>
      <c r="F1122" s="22">
        <f>(D1122-B1122)/B1122</f>
        <v>1.6605504587155964</v>
      </c>
    </row>
    <row r="1123" spans="1:6" ht="16.5" customHeight="1">
      <c r="A1123" s="24" t="s">
        <v>12</v>
      </c>
      <c r="B1123" s="21">
        <v>0</v>
      </c>
      <c r="C1123" s="21"/>
      <c r="D1123" s="21">
        <v>0</v>
      </c>
      <c r="E1123" s="22"/>
      <c r="F1123" s="22"/>
    </row>
    <row r="1124" spans="1:6" ht="16.5" customHeight="1">
      <c r="A1124" s="24" t="s">
        <v>13</v>
      </c>
      <c r="B1124" s="21">
        <v>14</v>
      </c>
      <c r="C1124" s="21"/>
      <c r="D1124" s="21">
        <v>0</v>
      </c>
      <c r="E1124" s="22"/>
      <c r="F1124" s="22">
        <f>(D1124-B1124)/B1124</f>
        <v>-1</v>
      </c>
    </row>
    <row r="1125" spans="1:6" ht="16.5" customHeight="1">
      <c r="A1125" s="24" t="s">
        <v>14</v>
      </c>
      <c r="B1125" s="21">
        <v>0</v>
      </c>
      <c r="C1125" s="21"/>
      <c r="D1125" s="21">
        <v>0</v>
      </c>
      <c r="E1125" s="22"/>
      <c r="F1125" s="22"/>
    </row>
    <row r="1126" spans="1:6" ht="16.5" customHeight="1">
      <c r="A1126" s="24" t="s">
        <v>860</v>
      </c>
      <c r="B1126" s="21">
        <v>0</v>
      </c>
      <c r="C1126" s="21"/>
      <c r="D1126" s="21">
        <v>0</v>
      </c>
      <c r="E1126" s="22"/>
      <c r="F1126" s="22"/>
    </row>
    <row r="1127" spans="1:6" ht="16.5" customHeight="1">
      <c r="A1127" s="24" t="s">
        <v>21</v>
      </c>
      <c r="B1127" s="21">
        <v>95</v>
      </c>
      <c r="C1127" s="21">
        <v>80</v>
      </c>
      <c r="D1127" s="21">
        <v>290</v>
      </c>
      <c r="E1127" s="22">
        <f>D1127/C1127*100</f>
        <v>362.5</v>
      </c>
      <c r="F1127" s="22">
        <f>(D1127-B1127)/B1127</f>
        <v>2.0526315789473686</v>
      </c>
    </row>
    <row r="1128" spans="1:6" ht="16.5" customHeight="1">
      <c r="A1128" s="24" t="s">
        <v>861</v>
      </c>
      <c r="B1128" s="21">
        <v>0</v>
      </c>
      <c r="C1128" s="21"/>
      <c r="D1128" s="21">
        <v>0</v>
      </c>
      <c r="E1128" s="22"/>
      <c r="F1128" s="22" t="e">
        <f>(D1128-B1128)/B1128</f>
        <v>#DIV/0!</v>
      </c>
    </row>
    <row r="1129" spans="1:6" ht="16.5" customHeight="1">
      <c r="A1129" s="23" t="s">
        <v>862</v>
      </c>
      <c r="B1129" s="21">
        <f>SUM(B1130:B1138)</f>
        <v>7</v>
      </c>
      <c r="C1129" s="21">
        <f>SUM(C1130:C1138)</f>
        <v>0</v>
      </c>
      <c r="D1129" s="21">
        <f>SUM(D1130:D1138)</f>
        <v>41</v>
      </c>
      <c r="E1129" s="22"/>
      <c r="F1129" s="22">
        <f>(D1129-B1129)/B1129</f>
        <v>4.857142857142857</v>
      </c>
    </row>
    <row r="1130" spans="1:6" ht="16.5" customHeight="1">
      <c r="A1130" s="24" t="s">
        <v>863</v>
      </c>
      <c r="B1130" s="25"/>
      <c r="C1130" s="21"/>
      <c r="D1130" s="21">
        <v>0</v>
      </c>
      <c r="E1130" s="22"/>
      <c r="F1130" s="22"/>
    </row>
    <row r="1131" spans="1:6" ht="16.5" customHeight="1">
      <c r="A1131" s="24" t="s">
        <v>864</v>
      </c>
      <c r="B1131" s="25"/>
      <c r="C1131" s="21"/>
      <c r="D1131" s="21">
        <v>0</v>
      </c>
      <c r="E1131" s="22"/>
      <c r="F1131" s="22"/>
    </row>
    <row r="1132" spans="1:6" ht="16.5" customHeight="1">
      <c r="A1132" s="24" t="s">
        <v>865</v>
      </c>
      <c r="B1132" s="25"/>
      <c r="C1132" s="21"/>
      <c r="D1132" s="21">
        <v>0</v>
      </c>
      <c r="E1132" s="22"/>
      <c r="F1132" s="22"/>
    </row>
    <row r="1133" spans="1:6" ht="16.5" customHeight="1">
      <c r="A1133" s="24" t="s">
        <v>866</v>
      </c>
      <c r="B1133" s="25"/>
      <c r="C1133" s="21"/>
      <c r="D1133" s="21">
        <v>0</v>
      </c>
      <c r="E1133" s="22"/>
      <c r="F1133" s="22"/>
    </row>
    <row r="1134" spans="1:6" ht="16.5" customHeight="1">
      <c r="A1134" s="24" t="s">
        <v>867</v>
      </c>
      <c r="B1134" s="25"/>
      <c r="C1134" s="21"/>
      <c r="D1134" s="21">
        <v>0</v>
      </c>
      <c r="E1134" s="22"/>
      <c r="F1134" s="22"/>
    </row>
    <row r="1135" spans="1:6" ht="16.5" customHeight="1">
      <c r="A1135" s="24" t="s">
        <v>868</v>
      </c>
      <c r="B1135" s="25"/>
      <c r="C1135" s="21"/>
      <c r="D1135" s="21">
        <v>0</v>
      </c>
      <c r="E1135" s="22"/>
      <c r="F1135" s="22"/>
    </row>
    <row r="1136" spans="1:6" ht="16.5" customHeight="1">
      <c r="A1136" s="24" t="s">
        <v>869</v>
      </c>
      <c r="B1136" s="25"/>
      <c r="C1136" s="21"/>
      <c r="D1136" s="21">
        <v>0</v>
      </c>
      <c r="E1136" s="22"/>
      <c r="F1136" s="22"/>
    </row>
    <row r="1137" spans="1:6" ht="16.5" customHeight="1">
      <c r="A1137" s="24" t="s">
        <v>870</v>
      </c>
      <c r="B1137" s="25"/>
      <c r="C1137" s="21"/>
      <c r="D1137" s="21">
        <v>0</v>
      </c>
      <c r="E1137" s="22"/>
      <c r="F1137" s="22"/>
    </row>
    <row r="1138" spans="1:6" ht="16.5" customHeight="1">
      <c r="A1138" s="24" t="s">
        <v>871</v>
      </c>
      <c r="B1138" s="25">
        <v>7</v>
      </c>
      <c r="C1138" s="21"/>
      <c r="D1138" s="21">
        <v>41</v>
      </c>
      <c r="E1138" s="22"/>
      <c r="F1138" s="22">
        <f>(D1138-B1138)/B1138</f>
        <v>4.857142857142857</v>
      </c>
    </row>
    <row r="1139" spans="1:6" ht="16.5" customHeight="1">
      <c r="A1139" s="23" t="s">
        <v>872</v>
      </c>
      <c r="B1139" s="21">
        <f>SUM(B1140:B1144)</f>
        <v>1</v>
      </c>
      <c r="C1139" s="21">
        <f>SUM(C1140:C1144)</f>
        <v>244</v>
      </c>
      <c r="D1139" s="21">
        <f>SUM(D1140:D1144)</f>
        <v>0</v>
      </c>
      <c r="E1139" s="22">
        <f>D1139/C1139*100</f>
        <v>0</v>
      </c>
      <c r="F1139" s="22">
        <f>(D1139-B1139)/B1139</f>
        <v>-1</v>
      </c>
    </row>
    <row r="1140" spans="1:6" ht="16.5" customHeight="1">
      <c r="A1140" s="24" t="s">
        <v>873</v>
      </c>
      <c r="B1140" s="25"/>
      <c r="C1140" s="21"/>
      <c r="D1140" s="21">
        <v>0</v>
      </c>
      <c r="E1140" s="22"/>
      <c r="F1140" s="22"/>
    </row>
    <row r="1141" spans="1:6" ht="16.5" customHeight="1">
      <c r="A1141" s="24" t="s">
        <v>874</v>
      </c>
      <c r="B1141" s="25"/>
      <c r="C1141" s="21"/>
      <c r="D1141" s="21">
        <v>0</v>
      </c>
      <c r="E1141" s="22"/>
      <c r="F1141" s="22"/>
    </row>
    <row r="1142" spans="1:6" ht="16.5" customHeight="1">
      <c r="A1142" s="24" t="s">
        <v>875</v>
      </c>
      <c r="B1142" s="25"/>
      <c r="C1142" s="21"/>
      <c r="D1142" s="21">
        <v>0</v>
      </c>
      <c r="E1142" s="22"/>
      <c r="F1142" s="22"/>
    </row>
    <row r="1143" spans="1:6" ht="16.5" customHeight="1">
      <c r="A1143" s="24" t="s">
        <v>876</v>
      </c>
      <c r="B1143" s="25"/>
      <c r="C1143" s="21"/>
      <c r="D1143" s="21">
        <v>0</v>
      </c>
      <c r="E1143" s="22"/>
      <c r="F1143" s="22"/>
    </row>
    <row r="1144" spans="1:6" ht="16.5" customHeight="1">
      <c r="A1144" s="24" t="s">
        <v>877</v>
      </c>
      <c r="B1144" s="25">
        <v>1</v>
      </c>
      <c r="C1144" s="21">
        <v>244</v>
      </c>
      <c r="D1144" s="21">
        <v>0</v>
      </c>
      <c r="E1144" s="22">
        <f>D1144/C1144*100</f>
        <v>0</v>
      </c>
      <c r="F1144" s="22">
        <f>(D1144-B1144)/B1144</f>
        <v>-1</v>
      </c>
    </row>
    <row r="1145" spans="1:6" ht="16.5" customHeight="1">
      <c r="A1145" s="23" t="s">
        <v>878</v>
      </c>
      <c r="B1145" s="21">
        <f>SUM(B1146:B1147)</f>
        <v>0</v>
      </c>
      <c r="C1145" s="21">
        <f>SUM(C1146:C1147)</f>
        <v>0</v>
      </c>
      <c r="D1145" s="21">
        <f>SUM(D1146:D1147)</f>
        <v>0</v>
      </c>
      <c r="E1145" s="22"/>
      <c r="F1145" s="22"/>
    </row>
    <row r="1146" spans="1:6" ht="16.5" customHeight="1">
      <c r="A1146" s="24" t="s">
        <v>879</v>
      </c>
      <c r="B1146" s="25"/>
      <c r="C1146" s="21"/>
      <c r="D1146" s="21">
        <v>0</v>
      </c>
      <c r="E1146" s="22"/>
      <c r="F1146" s="22"/>
    </row>
    <row r="1147" spans="1:6" ht="16.5" customHeight="1">
      <c r="A1147" s="24" t="s">
        <v>880</v>
      </c>
      <c r="B1147" s="25"/>
      <c r="C1147" s="21"/>
      <c r="D1147" s="21">
        <v>0</v>
      </c>
      <c r="E1147" s="22"/>
      <c r="F1147" s="22"/>
    </row>
    <row r="1148" spans="1:6" ht="16.5" customHeight="1">
      <c r="A1148" s="23" t="s">
        <v>881</v>
      </c>
      <c r="B1148" s="21">
        <f>SUM(B1149:B1150)</f>
        <v>0</v>
      </c>
      <c r="C1148" s="21">
        <f>SUM(C1149:C1150)</f>
        <v>0</v>
      </c>
      <c r="D1148" s="21">
        <f>SUM(D1149:D1150)</f>
        <v>419</v>
      </c>
      <c r="E1148" s="22"/>
      <c r="F1148" s="22"/>
    </row>
    <row r="1149" spans="1:6" ht="16.5" customHeight="1">
      <c r="A1149" s="24" t="s">
        <v>882</v>
      </c>
      <c r="B1149" s="25"/>
      <c r="C1149" s="21"/>
      <c r="D1149" s="21">
        <v>419</v>
      </c>
      <c r="E1149" s="22"/>
      <c r="F1149" s="22"/>
    </row>
    <row r="1150" spans="1:6" ht="16.5" customHeight="1">
      <c r="A1150" s="24" t="s">
        <v>883</v>
      </c>
      <c r="B1150" s="25"/>
      <c r="C1150" s="21"/>
      <c r="D1150" s="21">
        <v>0</v>
      </c>
      <c r="E1150" s="22"/>
      <c r="F1150" s="22"/>
    </row>
    <row r="1151" spans="1:6" ht="16.5" customHeight="1">
      <c r="A1151" s="23" t="s">
        <v>884</v>
      </c>
      <c r="B1151" s="21">
        <f>SUM(B1152:B1160)</f>
        <v>0</v>
      </c>
      <c r="C1151" s="21">
        <f>SUM(C1152:C1160)</f>
        <v>0</v>
      </c>
      <c r="D1151" s="21">
        <f>SUM(D1152:D1160)</f>
        <v>0</v>
      </c>
      <c r="E1151" s="22"/>
      <c r="F1151" s="22"/>
    </row>
    <row r="1152" spans="1:6" ht="16.5" customHeight="1">
      <c r="A1152" s="23" t="s">
        <v>885</v>
      </c>
      <c r="B1152" s="20"/>
      <c r="C1152" s="21"/>
      <c r="D1152" s="21">
        <v>0</v>
      </c>
      <c r="E1152" s="22"/>
      <c r="F1152" s="22"/>
    </row>
    <row r="1153" spans="1:6" ht="16.5" customHeight="1">
      <c r="A1153" s="23" t="s">
        <v>886</v>
      </c>
      <c r="B1153" s="20"/>
      <c r="C1153" s="21"/>
      <c r="D1153" s="21">
        <v>0</v>
      </c>
      <c r="E1153" s="22"/>
      <c r="F1153" s="22"/>
    </row>
    <row r="1154" spans="1:6" ht="16.5" customHeight="1">
      <c r="A1154" s="23" t="s">
        <v>887</v>
      </c>
      <c r="B1154" s="20"/>
      <c r="C1154" s="21"/>
      <c r="D1154" s="21">
        <v>0</v>
      </c>
      <c r="E1154" s="22"/>
      <c r="F1154" s="22"/>
    </row>
    <row r="1155" spans="1:6" ht="16.5" customHeight="1">
      <c r="A1155" s="23" t="s">
        <v>888</v>
      </c>
      <c r="B1155" s="20"/>
      <c r="C1155" s="21"/>
      <c r="D1155" s="21">
        <v>0</v>
      </c>
      <c r="E1155" s="22"/>
      <c r="F1155" s="22"/>
    </row>
    <row r="1156" spans="1:6" ht="16.5" customHeight="1">
      <c r="A1156" s="23" t="s">
        <v>889</v>
      </c>
      <c r="B1156" s="20"/>
      <c r="C1156" s="21"/>
      <c r="D1156" s="21">
        <v>0</v>
      </c>
      <c r="E1156" s="22"/>
      <c r="F1156" s="22"/>
    </row>
    <row r="1157" spans="1:6" ht="16.5" customHeight="1">
      <c r="A1157" s="23" t="s">
        <v>890</v>
      </c>
      <c r="B1157" s="20"/>
      <c r="C1157" s="21"/>
      <c r="D1157" s="21">
        <v>0</v>
      </c>
      <c r="E1157" s="22"/>
      <c r="F1157" s="22"/>
    </row>
    <row r="1158" spans="1:6" ht="16.5" customHeight="1">
      <c r="A1158" s="23" t="s">
        <v>891</v>
      </c>
      <c r="B1158" s="20"/>
      <c r="C1158" s="21"/>
      <c r="D1158" s="21">
        <v>0</v>
      </c>
      <c r="E1158" s="22"/>
      <c r="F1158" s="22"/>
    </row>
    <row r="1159" spans="1:6" ht="16.5" customHeight="1">
      <c r="A1159" s="23" t="s">
        <v>892</v>
      </c>
      <c r="B1159" s="20"/>
      <c r="C1159" s="21"/>
      <c r="D1159" s="21">
        <v>0</v>
      </c>
      <c r="E1159" s="22"/>
      <c r="F1159" s="22"/>
    </row>
    <row r="1160" spans="1:6" ht="16.5" customHeight="1">
      <c r="A1160" s="23" t="s">
        <v>893</v>
      </c>
      <c r="B1160" s="20"/>
      <c r="C1160" s="21"/>
      <c r="D1160" s="21">
        <v>0</v>
      </c>
      <c r="E1160" s="22"/>
      <c r="F1160" s="22"/>
    </row>
    <row r="1161" spans="1:6" ht="16.5" customHeight="1">
      <c r="A1161" s="23" t="s">
        <v>894</v>
      </c>
      <c r="B1161" s="21">
        <f>SUM(B1162,B1189,B1204)</f>
        <v>607</v>
      </c>
      <c r="C1161" s="21">
        <f>SUM(C1162,C1189,C1204)</f>
        <v>2000</v>
      </c>
      <c r="D1161" s="21">
        <f>SUM(D1162,D1189,D1204)</f>
        <v>1424</v>
      </c>
      <c r="E1161" s="22">
        <f>D1161/C1161*100</f>
        <v>71.2</v>
      </c>
      <c r="F1161" s="22">
        <f>(D1161-B1161)/B1161</f>
        <v>1.3459637561779243</v>
      </c>
    </row>
    <row r="1162" spans="1:6" ht="16.5" customHeight="1">
      <c r="A1162" s="23" t="s">
        <v>895</v>
      </c>
      <c r="B1162" s="21">
        <f>SUM(B1163:B1188)</f>
        <v>558</v>
      </c>
      <c r="C1162" s="21">
        <f>SUM(C1163:C1188)</f>
        <v>1962</v>
      </c>
      <c r="D1162" s="21">
        <f>SUM(D1163:D1188)</f>
        <v>1388</v>
      </c>
      <c r="E1162" s="22">
        <f>D1162/C1162*100</f>
        <v>70.74413863404689</v>
      </c>
      <c r="F1162" s="22">
        <f>(D1162-B1162)/B1162</f>
        <v>1.4874551971326164</v>
      </c>
    </row>
    <row r="1163" spans="1:6" ht="16.5" customHeight="1">
      <c r="A1163" s="24" t="s">
        <v>12</v>
      </c>
      <c r="B1163" s="21">
        <v>207</v>
      </c>
      <c r="C1163" s="21">
        <v>800</v>
      </c>
      <c r="D1163" s="21">
        <v>617</v>
      </c>
      <c r="E1163" s="22">
        <f>D1163/C1163*100</f>
        <v>77.125</v>
      </c>
      <c r="F1163" s="22">
        <f>(D1163-B1163)/B1163</f>
        <v>1.9806763285024154</v>
      </c>
    </row>
    <row r="1164" spans="1:6" ht="16.5" customHeight="1">
      <c r="A1164" s="24" t="s">
        <v>13</v>
      </c>
      <c r="B1164" s="21">
        <v>216</v>
      </c>
      <c r="C1164" s="21">
        <v>690</v>
      </c>
      <c r="D1164" s="21">
        <v>559</v>
      </c>
      <c r="E1164" s="22">
        <f>D1164/C1164*100</f>
        <v>81.01449275362319</v>
      </c>
      <c r="F1164" s="22">
        <f>(D1164-B1164)/B1164</f>
        <v>1.587962962962963</v>
      </c>
    </row>
    <row r="1165" spans="1:6" ht="16.5" customHeight="1">
      <c r="A1165" s="24" t="s">
        <v>14</v>
      </c>
      <c r="B1165" s="21">
        <v>0</v>
      </c>
      <c r="C1165" s="21">
        <v>0</v>
      </c>
      <c r="D1165" s="21">
        <v>0</v>
      </c>
      <c r="E1165" s="22"/>
      <c r="F1165" s="22"/>
    </row>
    <row r="1166" spans="1:6" ht="16.5" customHeight="1">
      <c r="A1166" s="24" t="s">
        <v>896</v>
      </c>
      <c r="B1166" s="21">
        <v>0</v>
      </c>
      <c r="C1166" s="21">
        <v>87</v>
      </c>
      <c r="D1166" s="21">
        <v>0</v>
      </c>
      <c r="E1166" s="22">
        <f>D1166/C1166*100</f>
        <v>0</v>
      </c>
      <c r="F1166" s="22"/>
    </row>
    <row r="1167" spans="1:6" ht="16.5" customHeight="1">
      <c r="A1167" s="24" t="s">
        <v>897</v>
      </c>
      <c r="B1167" s="21">
        <v>0</v>
      </c>
      <c r="C1167" s="21">
        <v>100</v>
      </c>
      <c r="D1167" s="21">
        <v>0</v>
      </c>
      <c r="E1167" s="22">
        <f>D1167/C1167*100</f>
        <v>0</v>
      </c>
      <c r="F1167" s="22"/>
    </row>
    <row r="1168" spans="1:6" ht="16.5" customHeight="1">
      <c r="A1168" s="24" t="s">
        <v>898</v>
      </c>
      <c r="B1168" s="21">
        <v>0</v>
      </c>
      <c r="C1168" s="21">
        <v>0</v>
      </c>
      <c r="D1168" s="21">
        <v>0</v>
      </c>
      <c r="E1168" s="22"/>
      <c r="F1168" s="22"/>
    </row>
    <row r="1169" spans="1:6" ht="16.5" customHeight="1">
      <c r="A1169" s="24" t="s">
        <v>899</v>
      </c>
      <c r="B1169" s="21">
        <v>0</v>
      </c>
      <c r="C1169" s="21">
        <v>0</v>
      </c>
      <c r="D1169" s="21">
        <v>0</v>
      </c>
      <c r="E1169" s="22"/>
      <c r="F1169" s="22"/>
    </row>
    <row r="1170" spans="1:6" ht="16.5" customHeight="1">
      <c r="A1170" s="24" t="s">
        <v>900</v>
      </c>
      <c r="B1170" s="21">
        <v>0</v>
      </c>
      <c r="C1170" s="21">
        <v>0</v>
      </c>
      <c r="D1170" s="21">
        <v>65</v>
      </c>
      <c r="E1170" s="22"/>
      <c r="F1170" s="22"/>
    </row>
    <row r="1171" spans="1:6" ht="16.5" customHeight="1">
      <c r="A1171" s="24" t="s">
        <v>901</v>
      </c>
      <c r="B1171" s="21">
        <v>0</v>
      </c>
      <c r="C1171" s="21">
        <v>0</v>
      </c>
      <c r="D1171" s="21">
        <v>0</v>
      </c>
      <c r="E1171" s="22"/>
      <c r="F1171" s="22"/>
    </row>
    <row r="1172" spans="1:6" ht="16.5" customHeight="1">
      <c r="A1172" s="24" t="s">
        <v>902</v>
      </c>
      <c r="B1172" s="21">
        <v>0</v>
      </c>
      <c r="C1172" s="21">
        <v>50</v>
      </c>
      <c r="D1172" s="21">
        <v>0</v>
      </c>
      <c r="E1172" s="22">
        <f>D1172/C1172*100</f>
        <v>0</v>
      </c>
      <c r="F1172" s="22"/>
    </row>
    <row r="1173" spans="1:6" ht="16.5" customHeight="1">
      <c r="A1173" s="24" t="s">
        <v>903</v>
      </c>
      <c r="B1173" s="21">
        <v>0</v>
      </c>
      <c r="C1173" s="21">
        <v>0</v>
      </c>
      <c r="D1173" s="21">
        <v>0</v>
      </c>
      <c r="E1173" s="22"/>
      <c r="F1173" s="22"/>
    </row>
    <row r="1174" spans="1:6" ht="16.5" customHeight="1">
      <c r="A1174" s="24" t="s">
        <v>904</v>
      </c>
      <c r="B1174" s="21">
        <v>0</v>
      </c>
      <c r="C1174" s="21">
        <v>0</v>
      </c>
      <c r="D1174" s="21">
        <v>0</v>
      </c>
      <c r="E1174" s="22"/>
      <c r="F1174" s="22"/>
    </row>
    <row r="1175" spans="1:6" ht="16.5" customHeight="1">
      <c r="A1175" s="24" t="s">
        <v>905</v>
      </c>
      <c r="B1175" s="21">
        <v>0</v>
      </c>
      <c r="C1175" s="21">
        <v>10</v>
      </c>
      <c r="D1175" s="21">
        <v>0</v>
      </c>
      <c r="E1175" s="22">
        <f>D1175/C1175*100</f>
        <v>0</v>
      </c>
      <c r="F1175" s="22"/>
    </row>
    <row r="1176" spans="1:6" ht="16.5" customHeight="1">
      <c r="A1176" s="24" t="s">
        <v>906</v>
      </c>
      <c r="B1176" s="21">
        <v>0</v>
      </c>
      <c r="C1176" s="21">
        <v>0</v>
      </c>
      <c r="D1176" s="21">
        <v>0</v>
      </c>
      <c r="E1176" s="22"/>
      <c r="F1176" s="22"/>
    </row>
    <row r="1177" spans="1:6" ht="16.5" customHeight="1">
      <c r="A1177" s="24" t="s">
        <v>907</v>
      </c>
      <c r="B1177" s="21">
        <v>0</v>
      </c>
      <c r="C1177" s="21">
        <v>0</v>
      </c>
      <c r="D1177" s="21">
        <v>0</v>
      </c>
      <c r="E1177" s="22"/>
      <c r="F1177" s="22"/>
    </row>
    <row r="1178" spans="1:6" ht="16.5" customHeight="1">
      <c r="A1178" s="24" t="s">
        <v>908</v>
      </c>
      <c r="B1178" s="21">
        <v>0</v>
      </c>
      <c r="C1178" s="21">
        <v>0</v>
      </c>
      <c r="D1178" s="21">
        <v>0</v>
      </c>
      <c r="E1178" s="22"/>
      <c r="F1178" s="22"/>
    </row>
    <row r="1179" spans="1:6" ht="16.5" customHeight="1">
      <c r="A1179" s="24" t="s">
        <v>909</v>
      </c>
      <c r="B1179" s="21"/>
      <c r="C1179" s="21">
        <v>0</v>
      </c>
      <c r="D1179" s="21">
        <v>0</v>
      </c>
      <c r="E1179" s="22"/>
      <c r="F1179" s="22"/>
    </row>
    <row r="1180" spans="1:6" ht="16.5" customHeight="1">
      <c r="A1180" s="24" t="s">
        <v>910</v>
      </c>
      <c r="B1180" s="21"/>
      <c r="C1180" s="21">
        <v>100</v>
      </c>
      <c r="D1180" s="21">
        <v>0</v>
      </c>
      <c r="E1180" s="22">
        <f>D1180/C1180*100</f>
        <v>0</v>
      </c>
      <c r="F1180" s="22"/>
    </row>
    <row r="1181" spans="1:6" ht="16.5" customHeight="1">
      <c r="A1181" s="24" t="s">
        <v>911</v>
      </c>
      <c r="B1181" s="25"/>
      <c r="C1181" s="21">
        <v>25</v>
      </c>
      <c r="D1181" s="21">
        <v>0</v>
      </c>
      <c r="E1181" s="22">
        <f>D1181/C1181*100</f>
        <v>0</v>
      </c>
      <c r="F1181" s="22"/>
    </row>
    <row r="1182" spans="1:6" ht="16.5" customHeight="1">
      <c r="A1182" s="24" t="s">
        <v>912</v>
      </c>
      <c r="B1182" s="25"/>
      <c r="C1182" s="21"/>
      <c r="D1182" s="21">
        <v>0</v>
      </c>
      <c r="E1182" s="22"/>
      <c r="F1182" s="22"/>
    </row>
    <row r="1183" spans="1:6" ht="16.5" customHeight="1">
      <c r="A1183" s="24" t="s">
        <v>913</v>
      </c>
      <c r="B1183" s="25"/>
      <c r="C1183" s="21"/>
      <c r="D1183" s="21">
        <v>0</v>
      </c>
      <c r="E1183" s="22"/>
      <c r="F1183" s="22"/>
    </row>
    <row r="1184" spans="1:6" ht="16.5" customHeight="1">
      <c r="A1184" s="24" t="s">
        <v>914</v>
      </c>
      <c r="B1184" s="25"/>
      <c r="C1184" s="21"/>
      <c r="D1184" s="21">
        <v>0</v>
      </c>
      <c r="E1184" s="22"/>
      <c r="F1184" s="22"/>
    </row>
    <row r="1185" spans="1:6" ht="16.5" customHeight="1">
      <c r="A1185" s="24" t="s">
        <v>915</v>
      </c>
      <c r="B1185" s="25"/>
      <c r="C1185" s="21"/>
      <c r="D1185" s="21">
        <v>0</v>
      </c>
      <c r="E1185" s="22"/>
      <c r="F1185" s="22"/>
    </row>
    <row r="1186" spans="1:6" ht="16.5" customHeight="1">
      <c r="A1186" s="24" t="s">
        <v>916</v>
      </c>
      <c r="B1186" s="25"/>
      <c r="C1186" s="21"/>
      <c r="D1186" s="21">
        <v>0</v>
      </c>
      <c r="E1186" s="22"/>
      <c r="F1186" s="22"/>
    </row>
    <row r="1187" spans="1:6" ht="16.5" customHeight="1">
      <c r="A1187" s="24" t="s">
        <v>21</v>
      </c>
      <c r="B1187" s="25">
        <v>132</v>
      </c>
      <c r="C1187" s="21"/>
      <c r="D1187" s="21">
        <v>118</v>
      </c>
      <c r="E1187" s="22"/>
      <c r="F1187" s="22">
        <f>(D1187-B1187)/B1187</f>
        <v>-0.10606060606060606</v>
      </c>
    </row>
    <row r="1188" spans="1:6" ht="16.5" customHeight="1">
      <c r="A1188" s="24" t="s">
        <v>917</v>
      </c>
      <c r="B1188" s="25">
        <v>3</v>
      </c>
      <c r="C1188" s="21">
        <v>100</v>
      </c>
      <c r="D1188" s="21">
        <v>29</v>
      </c>
      <c r="E1188" s="22">
        <f>D1188/C1188*100</f>
        <v>28.999999999999996</v>
      </c>
      <c r="F1188" s="22">
        <f>(D1188-B1188)/B1188</f>
        <v>8.666666666666666</v>
      </c>
    </row>
    <row r="1189" spans="1:6" ht="16.5" customHeight="1">
      <c r="A1189" s="23" t="s">
        <v>918</v>
      </c>
      <c r="B1189" s="21">
        <f>SUM(B1190:B1203)</f>
        <v>49</v>
      </c>
      <c r="C1189" s="21">
        <f>SUM(C1190:C1203)</f>
        <v>38</v>
      </c>
      <c r="D1189" s="21">
        <f>SUM(D1190:D1203)</f>
        <v>36</v>
      </c>
      <c r="E1189" s="22">
        <f>D1189/C1189*100</f>
        <v>94.73684210526315</v>
      </c>
      <c r="F1189" s="22">
        <f>(D1189-B1189)/B1189</f>
        <v>-0.2653061224489796</v>
      </c>
    </row>
    <row r="1190" spans="1:6" ht="16.5" customHeight="1">
      <c r="A1190" s="24" t="s">
        <v>12</v>
      </c>
      <c r="B1190" s="25"/>
      <c r="C1190" s="21"/>
      <c r="D1190" s="21">
        <v>0</v>
      </c>
      <c r="E1190" s="22"/>
      <c r="F1190" s="22"/>
    </row>
    <row r="1191" spans="1:6" ht="16.5" customHeight="1">
      <c r="A1191" s="24" t="s">
        <v>13</v>
      </c>
      <c r="B1191" s="25"/>
      <c r="C1191" s="21"/>
      <c r="D1191" s="21">
        <v>0</v>
      </c>
      <c r="E1191" s="22"/>
      <c r="F1191" s="22"/>
    </row>
    <row r="1192" spans="1:6" ht="16.5" customHeight="1">
      <c r="A1192" s="24" t="s">
        <v>14</v>
      </c>
      <c r="B1192" s="25"/>
      <c r="C1192" s="21"/>
      <c r="D1192" s="21">
        <v>0</v>
      </c>
      <c r="E1192" s="22"/>
      <c r="F1192" s="22"/>
    </row>
    <row r="1193" spans="1:6" ht="16.5" customHeight="1">
      <c r="A1193" s="24" t="s">
        <v>919</v>
      </c>
      <c r="B1193" s="25">
        <v>20</v>
      </c>
      <c r="C1193" s="21">
        <v>20</v>
      </c>
      <c r="D1193" s="21">
        <v>14</v>
      </c>
      <c r="E1193" s="22">
        <f>D1193/C1193*100</f>
        <v>70</v>
      </c>
      <c r="F1193" s="22">
        <f>(D1193-B1193)/B1193</f>
        <v>-0.3</v>
      </c>
    </row>
    <row r="1194" spans="1:6" ht="16.5" customHeight="1">
      <c r="A1194" s="24" t="s">
        <v>920</v>
      </c>
      <c r="B1194" s="25"/>
      <c r="C1194" s="21">
        <v>0</v>
      </c>
      <c r="D1194" s="21">
        <v>0</v>
      </c>
      <c r="E1194" s="22"/>
      <c r="F1194" s="22"/>
    </row>
    <row r="1195" spans="1:6" ht="16.5" customHeight="1">
      <c r="A1195" s="24" t="s">
        <v>921</v>
      </c>
      <c r="B1195" s="25"/>
      <c r="C1195" s="21">
        <v>0</v>
      </c>
      <c r="D1195" s="21">
        <v>0</v>
      </c>
      <c r="E1195" s="22"/>
      <c r="F1195" s="22"/>
    </row>
    <row r="1196" spans="1:6" ht="16.5" customHeight="1">
      <c r="A1196" s="24" t="s">
        <v>922</v>
      </c>
      <c r="B1196" s="25"/>
      <c r="C1196" s="21">
        <v>0</v>
      </c>
      <c r="D1196" s="21">
        <v>0</v>
      </c>
      <c r="E1196" s="22"/>
      <c r="F1196" s="22"/>
    </row>
    <row r="1197" spans="1:6" ht="16.5" customHeight="1">
      <c r="A1197" s="24" t="s">
        <v>923</v>
      </c>
      <c r="B1197" s="25">
        <v>6</v>
      </c>
      <c r="C1197" s="21">
        <v>3</v>
      </c>
      <c r="D1197" s="21">
        <v>10</v>
      </c>
      <c r="E1197" s="22">
        <f>D1197/C1197*100</f>
        <v>333.33333333333337</v>
      </c>
      <c r="F1197" s="22">
        <f>(D1197-B1197)/B1197</f>
        <v>0.6666666666666666</v>
      </c>
    </row>
    <row r="1198" spans="1:6" ht="16.5" customHeight="1">
      <c r="A1198" s="24" t="s">
        <v>924</v>
      </c>
      <c r="B1198" s="25">
        <v>23</v>
      </c>
      <c r="C1198" s="21">
        <v>15</v>
      </c>
      <c r="D1198" s="21">
        <v>4</v>
      </c>
      <c r="E1198" s="22">
        <f>D1198/C1198*100</f>
        <v>26.666666666666668</v>
      </c>
      <c r="F1198" s="22">
        <f>(D1198-B1198)/B1198</f>
        <v>-0.8260869565217391</v>
      </c>
    </row>
    <row r="1199" spans="1:6" ht="16.5" customHeight="1">
      <c r="A1199" s="24" t="s">
        <v>925</v>
      </c>
      <c r="B1199" s="25"/>
      <c r="C1199" s="21"/>
      <c r="D1199" s="21">
        <v>8</v>
      </c>
      <c r="E1199" s="22"/>
      <c r="F1199" s="22"/>
    </row>
    <row r="1200" spans="1:6" ht="16.5" customHeight="1">
      <c r="A1200" s="24" t="s">
        <v>926</v>
      </c>
      <c r="B1200" s="25"/>
      <c r="C1200" s="21"/>
      <c r="D1200" s="21">
        <v>0</v>
      </c>
      <c r="E1200" s="22"/>
      <c r="F1200" s="22"/>
    </row>
    <row r="1201" spans="1:6" ht="16.5" customHeight="1">
      <c r="A1201" s="24" t="s">
        <v>927</v>
      </c>
      <c r="B1201" s="25"/>
      <c r="C1201" s="21"/>
      <c r="D1201" s="21">
        <v>0</v>
      </c>
      <c r="E1201" s="22"/>
      <c r="F1201" s="22"/>
    </row>
    <row r="1202" spans="1:6" ht="16.5" customHeight="1">
      <c r="A1202" s="24" t="s">
        <v>928</v>
      </c>
      <c r="B1202" s="25"/>
      <c r="C1202" s="21"/>
      <c r="D1202" s="21">
        <v>0</v>
      </c>
      <c r="E1202" s="22"/>
      <c r="F1202" s="22"/>
    </row>
    <row r="1203" spans="1:6" ht="16.5" customHeight="1">
      <c r="A1203" s="24" t="s">
        <v>929</v>
      </c>
      <c r="B1203" s="25"/>
      <c r="C1203" s="21"/>
      <c r="D1203" s="21">
        <v>0</v>
      </c>
      <c r="E1203" s="22"/>
      <c r="F1203" s="22"/>
    </row>
    <row r="1204" spans="1:6" ht="16.5" customHeight="1">
      <c r="A1204" s="23" t="s">
        <v>930</v>
      </c>
      <c r="B1204" s="21">
        <f>B1205</f>
        <v>0</v>
      </c>
      <c r="C1204" s="21">
        <f>C1205</f>
        <v>0</v>
      </c>
      <c r="D1204" s="21">
        <f>D1205</f>
        <v>0</v>
      </c>
      <c r="E1204" s="22"/>
      <c r="F1204" s="22"/>
    </row>
    <row r="1205" spans="1:6" ht="16.5" customHeight="1">
      <c r="A1205" s="24" t="s">
        <v>931</v>
      </c>
      <c r="B1205" s="25"/>
      <c r="C1205" s="21"/>
      <c r="D1205" s="21">
        <v>0</v>
      </c>
      <c r="E1205" s="22"/>
      <c r="F1205" s="22"/>
    </row>
    <row r="1206" spans="1:6" ht="16.5" customHeight="1">
      <c r="A1206" s="23" t="s">
        <v>932</v>
      </c>
      <c r="B1206" s="21">
        <f>SUM(B1207,B1218,B1222)</f>
        <v>384</v>
      </c>
      <c r="C1206" s="21">
        <f>SUM(C1207,C1218,C1222)</f>
        <v>6288</v>
      </c>
      <c r="D1206" s="21">
        <f>SUM(D1207,D1218,D1222)</f>
        <v>6271</v>
      </c>
      <c r="E1206" s="22">
        <f>D1206/C1206*100</f>
        <v>99.7296437659033</v>
      </c>
      <c r="F1206" s="22">
        <f>(D1206-B1206)/B1206</f>
        <v>15.330729166666666</v>
      </c>
    </row>
    <row r="1207" spans="1:6" ht="16.5" customHeight="1">
      <c r="A1207" s="23" t="s">
        <v>933</v>
      </c>
      <c r="B1207" s="21">
        <f>SUM(B1208:B1217)</f>
        <v>142</v>
      </c>
      <c r="C1207" s="21">
        <f>SUM(C1208:C1217)</f>
        <v>1038</v>
      </c>
      <c r="D1207" s="21">
        <f>SUM(D1208:D1217)</f>
        <v>1857</v>
      </c>
      <c r="E1207" s="22">
        <f>D1207/C1207*100</f>
        <v>178.90173410404623</v>
      </c>
      <c r="F1207" s="22">
        <f>(D1207-B1207)/B1207</f>
        <v>12.077464788732394</v>
      </c>
    </row>
    <row r="1208" spans="1:6" ht="16.5" customHeight="1">
      <c r="A1208" s="24" t="s">
        <v>934</v>
      </c>
      <c r="B1208" s="25"/>
      <c r="C1208" s="21"/>
      <c r="D1208" s="21">
        <v>0</v>
      </c>
      <c r="E1208" s="22"/>
      <c r="F1208" s="22"/>
    </row>
    <row r="1209" spans="1:6" ht="16.5" customHeight="1">
      <c r="A1209" s="24" t="s">
        <v>935</v>
      </c>
      <c r="B1209" s="25"/>
      <c r="C1209" s="21"/>
      <c r="D1209" s="21">
        <v>0</v>
      </c>
      <c r="E1209" s="22"/>
      <c r="F1209" s="22"/>
    </row>
    <row r="1210" spans="1:6" ht="16.5" customHeight="1">
      <c r="A1210" s="24" t="s">
        <v>936</v>
      </c>
      <c r="B1210" s="25">
        <v>45</v>
      </c>
      <c r="C1210" s="21"/>
      <c r="D1210" s="21">
        <v>729</v>
      </c>
      <c r="E1210" s="22"/>
      <c r="F1210" s="22">
        <f>(D1210-B1210)/B1210</f>
        <v>15.2</v>
      </c>
    </row>
    <row r="1211" spans="1:6" ht="16.5" customHeight="1">
      <c r="A1211" s="24" t="s">
        <v>937</v>
      </c>
      <c r="B1211" s="25">
        <v>0</v>
      </c>
      <c r="C1211" s="21"/>
      <c r="D1211" s="21">
        <v>0</v>
      </c>
      <c r="E1211" s="22"/>
      <c r="F1211" s="22"/>
    </row>
    <row r="1212" spans="1:6" ht="16.5" customHeight="1">
      <c r="A1212" s="24" t="s">
        <v>938</v>
      </c>
      <c r="B1212" s="25">
        <v>97</v>
      </c>
      <c r="C1212" s="21">
        <v>600</v>
      </c>
      <c r="D1212" s="21">
        <v>0</v>
      </c>
      <c r="E1212" s="22">
        <f>D1212/C1212*100</f>
        <v>0</v>
      </c>
      <c r="F1212" s="22">
        <f>(D1212-B1212)/B1212</f>
        <v>-1</v>
      </c>
    </row>
    <row r="1213" spans="1:6" ht="16.5" customHeight="1">
      <c r="A1213" s="24" t="s">
        <v>939</v>
      </c>
      <c r="B1213" s="25"/>
      <c r="C1213" s="21"/>
      <c r="D1213" s="21">
        <v>60</v>
      </c>
      <c r="E1213" s="22"/>
      <c r="F1213" s="22"/>
    </row>
    <row r="1214" spans="1:6" ht="16.5" customHeight="1">
      <c r="A1214" s="24" t="s">
        <v>940</v>
      </c>
      <c r="B1214" s="25"/>
      <c r="C1214" s="21"/>
      <c r="D1214" s="21">
        <v>0</v>
      </c>
      <c r="E1214" s="22"/>
      <c r="F1214" s="22"/>
    </row>
    <row r="1215" spans="1:6" ht="16.5" customHeight="1">
      <c r="A1215" s="24" t="s">
        <v>941</v>
      </c>
      <c r="B1215" s="25"/>
      <c r="C1215" s="21"/>
      <c r="D1215" s="21">
        <v>706</v>
      </c>
      <c r="E1215" s="22"/>
      <c r="F1215" s="22"/>
    </row>
    <row r="1216" spans="1:6" ht="16.5" customHeight="1">
      <c r="A1216" s="24" t="s">
        <v>942</v>
      </c>
      <c r="B1216" s="25"/>
      <c r="C1216" s="21"/>
      <c r="D1216" s="21">
        <v>0</v>
      </c>
      <c r="E1216" s="22"/>
      <c r="F1216" s="22"/>
    </row>
    <row r="1217" spans="1:6" ht="16.5" customHeight="1">
      <c r="A1217" s="24" t="s">
        <v>943</v>
      </c>
      <c r="B1217" s="25"/>
      <c r="C1217" s="21">
        <v>438</v>
      </c>
      <c r="D1217" s="21">
        <v>362</v>
      </c>
      <c r="E1217" s="22">
        <f>D1217/C1217*100</f>
        <v>82.64840182648402</v>
      </c>
      <c r="F1217" s="22"/>
    </row>
    <row r="1218" spans="1:6" ht="16.5" customHeight="1">
      <c r="A1218" s="23" t="s">
        <v>944</v>
      </c>
      <c r="B1218" s="21">
        <f>SUM(B1219:B1221)</f>
        <v>219</v>
      </c>
      <c r="C1218" s="21">
        <f>SUM(C1219:C1221)</f>
        <v>4900</v>
      </c>
      <c r="D1218" s="21">
        <f>SUM(D1219:D1221)</f>
        <v>4386</v>
      </c>
      <c r="E1218" s="22">
        <f>D1218/C1218*100</f>
        <v>89.51020408163265</v>
      </c>
      <c r="F1218" s="22">
        <f>(D1218-B1218)/B1218</f>
        <v>19.027397260273972</v>
      </c>
    </row>
    <row r="1219" spans="1:6" ht="16.5" customHeight="1">
      <c r="A1219" s="24" t="s">
        <v>945</v>
      </c>
      <c r="B1219" s="25">
        <v>219</v>
      </c>
      <c r="C1219" s="21">
        <v>4900</v>
      </c>
      <c r="D1219" s="21">
        <v>4386</v>
      </c>
      <c r="E1219" s="22">
        <f>D1219/C1219*100</f>
        <v>89.51020408163265</v>
      </c>
      <c r="F1219" s="22">
        <f>(D1219-B1219)/B1219</f>
        <v>19.027397260273972</v>
      </c>
    </row>
    <row r="1220" spans="1:6" ht="16.5" customHeight="1">
      <c r="A1220" s="24" t="s">
        <v>946</v>
      </c>
      <c r="B1220" s="25"/>
      <c r="C1220" s="21"/>
      <c r="D1220" s="21">
        <v>0</v>
      </c>
      <c r="E1220" s="22"/>
      <c r="F1220" s="22"/>
    </row>
    <row r="1221" spans="1:6" ht="16.5" customHeight="1">
      <c r="A1221" s="24" t="s">
        <v>947</v>
      </c>
      <c r="B1221" s="25"/>
      <c r="C1221" s="21"/>
      <c r="D1221" s="21">
        <v>0</v>
      </c>
      <c r="E1221" s="22"/>
      <c r="F1221" s="22"/>
    </row>
    <row r="1222" spans="1:6" ht="16.5" customHeight="1">
      <c r="A1222" s="23" t="s">
        <v>948</v>
      </c>
      <c r="B1222" s="21">
        <f>SUM(B1223:B1225)</f>
        <v>23</v>
      </c>
      <c r="C1222" s="21">
        <f>SUM(C1223:C1225)</f>
        <v>350</v>
      </c>
      <c r="D1222" s="21">
        <f>SUM(D1223:D1225)</f>
        <v>28</v>
      </c>
      <c r="E1222" s="22">
        <f>D1222/C1222*100</f>
        <v>8</v>
      </c>
      <c r="F1222" s="22">
        <f>(D1222-B1222)/B1222</f>
        <v>0.21739130434782608</v>
      </c>
    </row>
    <row r="1223" spans="1:6" ht="16.5" customHeight="1">
      <c r="A1223" s="24" t="s">
        <v>949</v>
      </c>
      <c r="B1223" s="25"/>
      <c r="C1223" s="21"/>
      <c r="D1223" s="21">
        <v>0</v>
      </c>
      <c r="E1223" s="22"/>
      <c r="F1223" s="22"/>
    </row>
    <row r="1224" spans="1:6" ht="16.5" customHeight="1">
      <c r="A1224" s="24" t="s">
        <v>950</v>
      </c>
      <c r="B1224" s="25"/>
      <c r="C1224" s="21"/>
      <c r="D1224" s="21">
        <v>0</v>
      </c>
      <c r="E1224" s="22"/>
      <c r="F1224" s="22"/>
    </row>
    <row r="1225" spans="1:6" ht="16.5" customHeight="1">
      <c r="A1225" s="24" t="s">
        <v>951</v>
      </c>
      <c r="B1225" s="25">
        <v>23</v>
      </c>
      <c r="C1225" s="21">
        <v>350</v>
      </c>
      <c r="D1225" s="21">
        <v>28</v>
      </c>
      <c r="E1225" s="22">
        <f>D1225/C1225*100</f>
        <v>8</v>
      </c>
      <c r="F1225" s="22">
        <f>(D1225-B1225)/B1225</f>
        <v>0.21739130434782608</v>
      </c>
    </row>
    <row r="1226" spans="1:6" ht="16.5" customHeight="1">
      <c r="A1226" s="23" t="s">
        <v>952</v>
      </c>
      <c r="B1226" s="21">
        <f>SUM(B1227,B1242,B1256,B1261,B1267)</f>
        <v>106</v>
      </c>
      <c r="C1226" s="21">
        <f>SUM(C1227,C1242,C1256,C1261,C1267)</f>
        <v>386</v>
      </c>
      <c r="D1226" s="21">
        <f>SUM(D1227,D1242,D1256,D1261,D1267)</f>
        <v>710</v>
      </c>
      <c r="E1226" s="22">
        <f>D1226/C1226*100</f>
        <v>183.9378238341969</v>
      </c>
      <c r="F1226" s="22">
        <f>(D1226-B1226)/B1226</f>
        <v>5.69811320754717</v>
      </c>
    </row>
    <row r="1227" spans="1:6" ht="16.5" customHeight="1">
      <c r="A1227" s="23" t="s">
        <v>953</v>
      </c>
      <c r="B1227" s="21">
        <f>SUM(B1228:B1241)</f>
        <v>69</v>
      </c>
      <c r="C1227" s="21">
        <f>SUM(C1228:C1241)</f>
        <v>104</v>
      </c>
      <c r="D1227" s="21">
        <f>SUM(D1228:D1241)</f>
        <v>330</v>
      </c>
      <c r="E1227" s="22">
        <f>D1227/C1227*100</f>
        <v>317.30769230769226</v>
      </c>
      <c r="F1227" s="22">
        <f>(D1227-B1227)/B1227</f>
        <v>3.782608695652174</v>
      </c>
    </row>
    <row r="1228" spans="1:6" ht="16.5" customHeight="1">
      <c r="A1228" s="24" t="s">
        <v>12</v>
      </c>
      <c r="B1228" s="25"/>
      <c r="C1228" s="21">
        <v>5</v>
      </c>
      <c r="D1228" s="21">
        <v>0</v>
      </c>
      <c r="E1228" s="22">
        <f>D1228/C1228*100</f>
        <v>0</v>
      </c>
      <c r="F1228" s="22"/>
    </row>
    <row r="1229" spans="1:6" ht="16.5" customHeight="1">
      <c r="A1229" s="24" t="s">
        <v>13</v>
      </c>
      <c r="B1229" s="25"/>
      <c r="C1229" s="21">
        <v>0</v>
      </c>
      <c r="D1229" s="21">
        <v>0</v>
      </c>
      <c r="E1229" s="22"/>
      <c r="F1229" s="22"/>
    </row>
    <row r="1230" spans="1:6" ht="16.5" customHeight="1">
      <c r="A1230" s="24" t="s">
        <v>14</v>
      </c>
      <c r="B1230" s="25"/>
      <c r="C1230" s="21">
        <v>0</v>
      </c>
      <c r="D1230" s="21">
        <v>0</v>
      </c>
      <c r="E1230" s="22"/>
      <c r="F1230" s="22"/>
    </row>
    <row r="1231" spans="1:6" ht="16.5" customHeight="1">
      <c r="A1231" s="24" t="s">
        <v>954</v>
      </c>
      <c r="B1231" s="25"/>
      <c r="C1231" s="21">
        <v>0</v>
      </c>
      <c r="D1231" s="21">
        <v>0</v>
      </c>
      <c r="E1231" s="22"/>
      <c r="F1231" s="22"/>
    </row>
    <row r="1232" spans="1:6" ht="16.5" customHeight="1">
      <c r="A1232" s="24" t="s">
        <v>955</v>
      </c>
      <c r="B1232" s="25"/>
      <c r="C1232" s="21">
        <v>0</v>
      </c>
      <c r="D1232" s="21">
        <v>0</v>
      </c>
      <c r="E1232" s="22"/>
      <c r="F1232" s="22"/>
    </row>
    <row r="1233" spans="1:6" ht="16.5" customHeight="1">
      <c r="A1233" s="24" t="s">
        <v>956</v>
      </c>
      <c r="B1233" s="25"/>
      <c r="C1233" s="21">
        <v>0</v>
      </c>
      <c r="D1233" s="21">
        <v>0</v>
      </c>
      <c r="E1233" s="22"/>
      <c r="F1233" s="22"/>
    </row>
    <row r="1234" spans="1:6" ht="16.5" customHeight="1">
      <c r="A1234" s="24" t="s">
        <v>957</v>
      </c>
      <c r="B1234" s="25"/>
      <c r="C1234" s="21">
        <v>0</v>
      </c>
      <c r="D1234" s="21">
        <v>0</v>
      </c>
      <c r="E1234" s="22"/>
      <c r="F1234" s="22"/>
    </row>
    <row r="1235" spans="1:6" ht="16.5" customHeight="1">
      <c r="A1235" s="24" t="s">
        <v>958</v>
      </c>
      <c r="B1235" s="25"/>
      <c r="C1235" s="21">
        <v>0</v>
      </c>
      <c r="D1235" s="21">
        <v>0</v>
      </c>
      <c r="E1235" s="22"/>
      <c r="F1235" s="22"/>
    </row>
    <row r="1236" spans="1:6" ht="16.5" customHeight="1">
      <c r="A1236" s="24" t="s">
        <v>959</v>
      </c>
      <c r="B1236" s="25"/>
      <c r="C1236" s="21">
        <v>0</v>
      </c>
      <c r="D1236" s="21">
        <v>0</v>
      </c>
      <c r="E1236" s="22"/>
      <c r="F1236" s="22"/>
    </row>
    <row r="1237" spans="1:6" ht="16.5" customHeight="1">
      <c r="A1237" s="24" t="s">
        <v>960</v>
      </c>
      <c r="B1237" s="25"/>
      <c r="C1237" s="21">
        <v>0</v>
      </c>
      <c r="D1237" s="21">
        <v>0</v>
      </c>
      <c r="E1237" s="22"/>
      <c r="F1237" s="22"/>
    </row>
    <row r="1238" spans="1:6" ht="16.5" customHeight="1">
      <c r="A1238" s="24" t="s">
        <v>961</v>
      </c>
      <c r="B1238" s="25"/>
      <c r="C1238" s="21">
        <v>0</v>
      </c>
      <c r="D1238" s="21">
        <v>0</v>
      </c>
      <c r="E1238" s="22"/>
      <c r="F1238" s="22"/>
    </row>
    <row r="1239" spans="1:6" ht="16.5" customHeight="1">
      <c r="A1239" s="24" t="s">
        <v>962</v>
      </c>
      <c r="B1239" s="25"/>
      <c r="C1239" s="21"/>
      <c r="D1239" s="21">
        <v>0</v>
      </c>
      <c r="E1239" s="22"/>
      <c r="F1239" s="22"/>
    </row>
    <row r="1240" spans="1:6" ht="16.5" customHeight="1">
      <c r="A1240" s="24" t="s">
        <v>21</v>
      </c>
      <c r="B1240" s="25">
        <v>62</v>
      </c>
      <c r="C1240" s="21">
        <v>51</v>
      </c>
      <c r="D1240" s="21">
        <v>61</v>
      </c>
      <c r="E1240" s="22">
        <f>D1240/C1240*100</f>
        <v>119.6078431372549</v>
      </c>
      <c r="F1240" s="22">
        <f>(D1240-B1240)/B1240</f>
        <v>-0.016129032258064516</v>
      </c>
    </row>
    <row r="1241" spans="1:6" ht="16.5" customHeight="1">
      <c r="A1241" s="24" t="s">
        <v>963</v>
      </c>
      <c r="B1241" s="25">
        <v>7</v>
      </c>
      <c r="C1241" s="21">
        <v>48</v>
      </c>
      <c r="D1241" s="21">
        <v>269</v>
      </c>
      <c r="E1241" s="22">
        <f>D1241/C1241*100</f>
        <v>560.4166666666667</v>
      </c>
      <c r="F1241" s="22">
        <f>(D1241-B1241)/B1241</f>
        <v>37.42857142857143</v>
      </c>
    </row>
    <row r="1242" spans="1:6" ht="16.5" customHeight="1">
      <c r="A1242" s="23" t="s">
        <v>964</v>
      </c>
      <c r="B1242" s="21">
        <f>SUM(B1243:B1255)</f>
        <v>0</v>
      </c>
      <c r="C1242" s="21">
        <f>SUM(C1243:C1255)</f>
        <v>0</v>
      </c>
      <c r="D1242" s="21">
        <f>SUM(D1243:D1255)</f>
        <v>0</v>
      </c>
      <c r="E1242" s="22"/>
      <c r="F1242" s="22"/>
    </row>
    <row r="1243" spans="1:6" ht="16.5" customHeight="1">
      <c r="A1243" s="24" t="s">
        <v>12</v>
      </c>
      <c r="B1243" s="25"/>
      <c r="C1243" s="21"/>
      <c r="D1243" s="21">
        <v>0</v>
      </c>
      <c r="E1243" s="22"/>
      <c r="F1243" s="22"/>
    </row>
    <row r="1244" spans="1:6" ht="16.5" customHeight="1">
      <c r="A1244" s="24" t="s">
        <v>13</v>
      </c>
      <c r="B1244" s="25"/>
      <c r="C1244" s="21"/>
      <c r="D1244" s="21">
        <v>0</v>
      </c>
      <c r="E1244" s="22"/>
      <c r="F1244" s="22"/>
    </row>
    <row r="1245" spans="1:6" ht="16.5" customHeight="1">
      <c r="A1245" s="24" t="s">
        <v>14</v>
      </c>
      <c r="B1245" s="25"/>
      <c r="C1245" s="21"/>
      <c r="D1245" s="21">
        <v>0</v>
      </c>
      <c r="E1245" s="22"/>
      <c r="F1245" s="22"/>
    </row>
    <row r="1246" spans="1:6" ht="16.5" customHeight="1">
      <c r="A1246" s="24" t="s">
        <v>965</v>
      </c>
      <c r="B1246" s="25"/>
      <c r="C1246" s="21"/>
      <c r="D1246" s="21">
        <v>0</v>
      </c>
      <c r="E1246" s="22"/>
      <c r="F1246" s="22"/>
    </row>
    <row r="1247" spans="1:6" ht="16.5" customHeight="1">
      <c r="A1247" s="24" t="s">
        <v>966</v>
      </c>
      <c r="B1247" s="25"/>
      <c r="C1247" s="21"/>
      <c r="D1247" s="21">
        <v>0</v>
      </c>
      <c r="E1247" s="22"/>
      <c r="F1247" s="22"/>
    </row>
    <row r="1248" spans="1:6" ht="16.5" customHeight="1">
      <c r="A1248" s="24" t="s">
        <v>967</v>
      </c>
      <c r="B1248" s="25"/>
      <c r="C1248" s="21"/>
      <c r="D1248" s="21">
        <v>0</v>
      </c>
      <c r="E1248" s="22"/>
      <c r="F1248" s="22"/>
    </row>
    <row r="1249" spans="1:6" ht="16.5" customHeight="1">
      <c r="A1249" s="24" t="s">
        <v>968</v>
      </c>
      <c r="B1249" s="25"/>
      <c r="C1249" s="21"/>
      <c r="D1249" s="21">
        <v>0</v>
      </c>
      <c r="E1249" s="22"/>
      <c r="F1249" s="22"/>
    </row>
    <row r="1250" spans="1:6" ht="16.5" customHeight="1">
      <c r="A1250" s="24" t="s">
        <v>969</v>
      </c>
      <c r="B1250" s="25"/>
      <c r="C1250" s="21"/>
      <c r="D1250" s="21">
        <v>0</v>
      </c>
      <c r="E1250" s="22"/>
      <c r="F1250" s="22"/>
    </row>
    <row r="1251" spans="1:6" ht="16.5" customHeight="1">
      <c r="A1251" s="24" t="s">
        <v>970</v>
      </c>
      <c r="B1251" s="25"/>
      <c r="C1251" s="21"/>
      <c r="D1251" s="21">
        <v>0</v>
      </c>
      <c r="E1251" s="22"/>
      <c r="F1251" s="22"/>
    </row>
    <row r="1252" spans="1:6" ht="16.5" customHeight="1">
      <c r="A1252" s="24" t="s">
        <v>971</v>
      </c>
      <c r="B1252" s="25"/>
      <c r="C1252" s="21"/>
      <c r="D1252" s="21">
        <v>0</v>
      </c>
      <c r="E1252" s="22"/>
      <c r="F1252" s="22"/>
    </row>
    <row r="1253" spans="1:6" ht="16.5" customHeight="1">
      <c r="A1253" s="24" t="s">
        <v>972</v>
      </c>
      <c r="B1253" s="25"/>
      <c r="C1253" s="21"/>
      <c r="D1253" s="21">
        <v>0</v>
      </c>
      <c r="E1253" s="22"/>
      <c r="F1253" s="22"/>
    </row>
    <row r="1254" spans="1:6" ht="16.5" customHeight="1">
      <c r="A1254" s="24" t="s">
        <v>21</v>
      </c>
      <c r="B1254" s="25"/>
      <c r="C1254" s="21"/>
      <c r="D1254" s="21">
        <v>0</v>
      </c>
      <c r="E1254" s="22"/>
      <c r="F1254" s="22"/>
    </row>
    <row r="1255" spans="1:6" ht="16.5" customHeight="1">
      <c r="A1255" s="24" t="s">
        <v>973</v>
      </c>
      <c r="B1255" s="25"/>
      <c r="C1255" s="21"/>
      <c r="D1255" s="21">
        <v>0</v>
      </c>
      <c r="E1255" s="22"/>
      <c r="F1255" s="22"/>
    </row>
    <row r="1256" spans="1:6" ht="16.5" customHeight="1">
      <c r="A1256" s="23" t="s">
        <v>974</v>
      </c>
      <c r="B1256" s="21">
        <f>SUM(B1257:B1260)</f>
        <v>0</v>
      </c>
      <c r="C1256" s="21">
        <f>SUM(C1257:C1260)</f>
        <v>0</v>
      </c>
      <c r="D1256" s="21">
        <f>SUM(D1257:D1260)</f>
        <v>0</v>
      </c>
      <c r="E1256" s="22"/>
      <c r="F1256" s="22"/>
    </row>
    <row r="1257" spans="1:6" ht="16.5" customHeight="1">
      <c r="A1257" s="24" t="s">
        <v>975</v>
      </c>
      <c r="B1257" s="25"/>
      <c r="C1257" s="21"/>
      <c r="D1257" s="21">
        <v>0</v>
      </c>
      <c r="E1257" s="22"/>
      <c r="F1257" s="22"/>
    </row>
    <row r="1258" spans="1:6" ht="16.5" customHeight="1">
      <c r="A1258" s="24" t="s">
        <v>976</v>
      </c>
      <c r="B1258" s="25"/>
      <c r="C1258" s="21"/>
      <c r="D1258" s="21">
        <v>0</v>
      </c>
      <c r="E1258" s="22"/>
      <c r="F1258" s="22"/>
    </row>
    <row r="1259" spans="1:6" ht="16.5" customHeight="1">
      <c r="A1259" s="24" t="s">
        <v>977</v>
      </c>
      <c r="B1259" s="25"/>
      <c r="C1259" s="21"/>
      <c r="D1259" s="21">
        <v>0</v>
      </c>
      <c r="E1259" s="22"/>
      <c r="F1259" s="22"/>
    </row>
    <row r="1260" spans="1:6" ht="16.5" customHeight="1">
      <c r="A1260" s="24" t="s">
        <v>978</v>
      </c>
      <c r="B1260" s="25"/>
      <c r="C1260" s="21"/>
      <c r="D1260" s="21">
        <v>0</v>
      </c>
      <c r="E1260" s="22"/>
      <c r="F1260" s="22"/>
    </row>
    <row r="1261" spans="1:6" ht="16.5" customHeight="1">
      <c r="A1261" s="23" t="s">
        <v>979</v>
      </c>
      <c r="B1261" s="21">
        <f>SUM(B1262:B1266)</f>
        <v>37</v>
      </c>
      <c r="C1261" s="21">
        <f>SUM(C1262:C1266)</f>
        <v>282</v>
      </c>
      <c r="D1261" s="21">
        <f>SUM(D1262:D1266)</f>
        <v>380</v>
      </c>
      <c r="E1261" s="22">
        <f>D1261/C1261*100</f>
        <v>134.75177304964538</v>
      </c>
      <c r="F1261" s="22">
        <f>(D1261-B1261)/B1261</f>
        <v>9.27027027027027</v>
      </c>
    </row>
    <row r="1262" spans="1:6" ht="16.5" customHeight="1">
      <c r="A1262" s="24" t="s">
        <v>980</v>
      </c>
      <c r="B1262" s="25">
        <v>32</v>
      </c>
      <c r="C1262" s="21">
        <v>270</v>
      </c>
      <c r="D1262" s="21">
        <v>147</v>
      </c>
      <c r="E1262" s="22">
        <f>D1262/C1262*100</f>
        <v>54.44444444444444</v>
      </c>
      <c r="F1262" s="22">
        <f>(D1262-B1262)/B1262</f>
        <v>3.59375</v>
      </c>
    </row>
    <row r="1263" spans="1:6" ht="16.5" customHeight="1">
      <c r="A1263" s="24" t="s">
        <v>981</v>
      </c>
      <c r="B1263" s="25">
        <v>0</v>
      </c>
      <c r="C1263" s="21"/>
      <c r="D1263" s="21">
        <v>13</v>
      </c>
      <c r="E1263" s="22"/>
      <c r="F1263" s="22"/>
    </row>
    <row r="1264" spans="1:6" ht="16.5" customHeight="1">
      <c r="A1264" s="24" t="s">
        <v>982</v>
      </c>
      <c r="B1264" s="25">
        <v>5</v>
      </c>
      <c r="C1264" s="21">
        <v>12</v>
      </c>
      <c r="D1264" s="21">
        <v>121</v>
      </c>
      <c r="E1264" s="22">
        <f>D1264/C1264*100</f>
        <v>1008.3333333333334</v>
      </c>
      <c r="F1264" s="22">
        <f>(D1264-B1264)/B1264</f>
        <v>23.2</v>
      </c>
    </row>
    <row r="1265" spans="1:6" ht="16.5" customHeight="1">
      <c r="A1265" s="24" t="s">
        <v>983</v>
      </c>
      <c r="B1265" s="25"/>
      <c r="C1265" s="21"/>
      <c r="D1265" s="21">
        <v>0</v>
      </c>
      <c r="E1265" s="22"/>
      <c r="F1265" s="22"/>
    </row>
    <row r="1266" spans="1:6" ht="16.5" customHeight="1">
      <c r="A1266" s="24" t="s">
        <v>984</v>
      </c>
      <c r="B1266" s="25"/>
      <c r="C1266" s="21"/>
      <c r="D1266" s="21">
        <v>99</v>
      </c>
      <c r="E1266" s="22"/>
      <c r="F1266" s="22"/>
    </row>
    <row r="1267" spans="1:6" ht="16.5" customHeight="1">
      <c r="A1267" s="23" t="s">
        <v>985</v>
      </c>
      <c r="B1267" s="21">
        <f>SUM(B1268:B1279)</f>
        <v>0</v>
      </c>
      <c r="C1267" s="21">
        <f>SUM(C1268:C1279)</f>
        <v>0</v>
      </c>
      <c r="D1267" s="21">
        <f>SUM(D1268:D1279)</f>
        <v>0</v>
      </c>
      <c r="E1267" s="22"/>
      <c r="F1267" s="22"/>
    </row>
    <row r="1268" spans="1:6" ht="16.5" customHeight="1">
      <c r="A1268" s="24" t="s">
        <v>986</v>
      </c>
      <c r="B1268" s="25"/>
      <c r="C1268" s="21"/>
      <c r="D1268" s="21">
        <v>0</v>
      </c>
      <c r="E1268" s="22"/>
      <c r="F1268" s="22"/>
    </row>
    <row r="1269" spans="1:6" ht="16.5" customHeight="1">
      <c r="A1269" s="24" t="s">
        <v>987</v>
      </c>
      <c r="B1269" s="25"/>
      <c r="C1269" s="21"/>
      <c r="D1269" s="21">
        <v>0</v>
      </c>
      <c r="E1269" s="22"/>
      <c r="F1269" s="22"/>
    </row>
    <row r="1270" spans="1:6" ht="16.5" customHeight="1">
      <c r="A1270" s="24" t="s">
        <v>988</v>
      </c>
      <c r="B1270" s="25"/>
      <c r="C1270" s="21"/>
      <c r="D1270" s="21">
        <v>0</v>
      </c>
      <c r="E1270" s="22"/>
      <c r="F1270" s="22"/>
    </row>
    <row r="1271" spans="1:6" ht="16.5" customHeight="1">
      <c r="A1271" s="24" t="s">
        <v>989</v>
      </c>
      <c r="B1271" s="25"/>
      <c r="C1271" s="21"/>
      <c r="D1271" s="21">
        <v>0</v>
      </c>
      <c r="E1271" s="22"/>
      <c r="F1271" s="22"/>
    </row>
    <row r="1272" spans="1:6" ht="16.5" customHeight="1">
      <c r="A1272" s="24" t="s">
        <v>990</v>
      </c>
      <c r="B1272" s="25"/>
      <c r="C1272" s="21"/>
      <c r="D1272" s="21">
        <v>0</v>
      </c>
      <c r="E1272" s="22"/>
      <c r="F1272" s="22"/>
    </row>
    <row r="1273" spans="1:6" ht="16.5" customHeight="1">
      <c r="A1273" s="24" t="s">
        <v>991</v>
      </c>
      <c r="B1273" s="25"/>
      <c r="C1273" s="21"/>
      <c r="D1273" s="21">
        <v>0</v>
      </c>
      <c r="E1273" s="22"/>
      <c r="F1273" s="22"/>
    </row>
    <row r="1274" spans="1:6" ht="16.5" customHeight="1">
      <c r="A1274" s="24" t="s">
        <v>992</v>
      </c>
      <c r="B1274" s="25"/>
      <c r="C1274" s="21"/>
      <c r="D1274" s="21">
        <v>0</v>
      </c>
      <c r="E1274" s="22"/>
      <c r="F1274" s="22"/>
    </row>
    <row r="1275" spans="1:6" ht="16.5" customHeight="1">
      <c r="A1275" s="24" t="s">
        <v>993</v>
      </c>
      <c r="B1275" s="25"/>
      <c r="C1275" s="21"/>
      <c r="D1275" s="21">
        <v>0</v>
      </c>
      <c r="E1275" s="22"/>
      <c r="F1275" s="22"/>
    </row>
    <row r="1276" spans="1:6" ht="16.5" customHeight="1">
      <c r="A1276" s="24" t="s">
        <v>994</v>
      </c>
      <c r="B1276" s="25"/>
      <c r="C1276" s="21"/>
      <c r="D1276" s="21">
        <v>0</v>
      </c>
      <c r="E1276" s="22"/>
      <c r="F1276" s="22"/>
    </row>
    <row r="1277" spans="1:6" ht="16.5" customHeight="1">
      <c r="A1277" s="24" t="s">
        <v>995</v>
      </c>
      <c r="B1277" s="25"/>
      <c r="C1277" s="21"/>
      <c r="D1277" s="21">
        <v>0</v>
      </c>
      <c r="E1277" s="22"/>
      <c r="F1277" s="22"/>
    </row>
    <row r="1278" spans="1:6" ht="16.5" customHeight="1">
      <c r="A1278" s="24" t="s">
        <v>996</v>
      </c>
      <c r="B1278" s="25"/>
      <c r="C1278" s="21"/>
      <c r="D1278" s="21">
        <v>0</v>
      </c>
      <c r="E1278" s="22"/>
      <c r="F1278" s="22"/>
    </row>
    <row r="1279" spans="1:6" ht="16.5" customHeight="1">
      <c r="A1279" s="24" t="s">
        <v>997</v>
      </c>
      <c r="B1279" s="25"/>
      <c r="C1279" s="21"/>
      <c r="D1279" s="21">
        <v>0</v>
      </c>
      <c r="E1279" s="22"/>
      <c r="F1279" s="22"/>
    </row>
    <row r="1280" spans="1:6" ht="16.5" customHeight="1">
      <c r="A1280" s="23" t="s">
        <v>998</v>
      </c>
      <c r="B1280" s="21">
        <f>SUM(B1281,B1293,B1299,B1305,B1313,B1326,B1330,B1336)</f>
        <v>1760</v>
      </c>
      <c r="C1280" s="21">
        <f>SUM(C1281,C1293,C1299,C1305,C1313,C1326,C1330,C1336)</f>
        <v>3706</v>
      </c>
      <c r="D1280" s="21">
        <f>SUM(D1281,D1293,D1299,D1305,D1313,D1326,D1330,D1336)</f>
        <v>3865</v>
      </c>
      <c r="E1280" s="22">
        <f>D1280/C1280*100</f>
        <v>104.2903399892067</v>
      </c>
      <c r="F1280" s="22">
        <f>(D1280-B1280)/B1280</f>
        <v>1.1960227272727273</v>
      </c>
    </row>
    <row r="1281" spans="1:6" ht="16.5" customHeight="1">
      <c r="A1281" s="23" t="s">
        <v>999</v>
      </c>
      <c r="B1281" s="21">
        <f>SUM(B1282:B1292)</f>
        <v>313</v>
      </c>
      <c r="C1281" s="21">
        <f>SUM(C1282:C1292)</f>
        <v>534</v>
      </c>
      <c r="D1281" s="21">
        <f>SUM(D1282:D1292)</f>
        <v>587</v>
      </c>
      <c r="E1281" s="22">
        <f>D1281/C1281*100</f>
        <v>109.92509363295879</v>
      </c>
      <c r="F1281" s="22">
        <f>(D1281-B1281)/B1281</f>
        <v>0.8753993610223643</v>
      </c>
    </row>
    <row r="1282" spans="1:6" ht="16.5" customHeight="1">
      <c r="A1282" s="24" t="s">
        <v>12</v>
      </c>
      <c r="B1282" s="21">
        <v>0</v>
      </c>
      <c r="C1282" s="21">
        <v>128</v>
      </c>
      <c r="D1282" s="21">
        <v>343</v>
      </c>
      <c r="E1282" s="22">
        <f>D1282/C1282*100</f>
        <v>267.96875</v>
      </c>
      <c r="F1282" s="22"/>
    </row>
    <row r="1283" spans="1:6" ht="16.5" customHeight="1">
      <c r="A1283" s="24" t="s">
        <v>13</v>
      </c>
      <c r="B1283" s="21">
        <v>86</v>
      </c>
      <c r="C1283" s="21"/>
      <c r="D1283" s="21">
        <v>107</v>
      </c>
      <c r="E1283" s="22"/>
      <c r="F1283" s="22">
        <f>(D1283-B1283)/B1283</f>
        <v>0.2441860465116279</v>
      </c>
    </row>
    <row r="1284" spans="1:6" ht="16.5" customHeight="1">
      <c r="A1284" s="24" t="s">
        <v>14</v>
      </c>
      <c r="B1284" s="21">
        <v>0</v>
      </c>
      <c r="C1284" s="21"/>
      <c r="D1284" s="21">
        <v>0</v>
      </c>
      <c r="E1284" s="22"/>
      <c r="F1284" s="22"/>
    </row>
    <row r="1285" spans="1:6" ht="16.5" customHeight="1">
      <c r="A1285" s="24" t="s">
        <v>1000</v>
      </c>
      <c r="B1285" s="21">
        <v>0</v>
      </c>
      <c r="C1285" s="21"/>
      <c r="D1285" s="21">
        <v>0</v>
      </c>
      <c r="E1285" s="22"/>
      <c r="F1285" s="22"/>
    </row>
    <row r="1286" spans="1:6" ht="16.5" customHeight="1">
      <c r="A1286" s="24" t="s">
        <v>1001</v>
      </c>
      <c r="B1286" s="21">
        <v>0</v>
      </c>
      <c r="C1286" s="21"/>
      <c r="D1286" s="21">
        <v>0</v>
      </c>
      <c r="E1286" s="22"/>
      <c r="F1286" s="22"/>
    </row>
    <row r="1287" spans="1:6" ht="16.5" customHeight="1">
      <c r="A1287" s="24" t="s">
        <v>1002</v>
      </c>
      <c r="B1287" s="21">
        <v>151</v>
      </c>
      <c r="C1287" s="21">
        <v>150</v>
      </c>
      <c r="D1287" s="21">
        <v>58</v>
      </c>
      <c r="E1287" s="22">
        <f>D1287/C1287*100</f>
        <v>38.666666666666664</v>
      </c>
      <c r="F1287" s="22">
        <f>(D1287-B1287)/B1287</f>
        <v>-0.6158940397350994</v>
      </c>
    </row>
    <row r="1288" spans="1:6" ht="16.5" customHeight="1">
      <c r="A1288" s="24" t="s">
        <v>1003</v>
      </c>
      <c r="B1288" s="21">
        <v>0</v>
      </c>
      <c r="C1288" s="21"/>
      <c r="D1288" s="21">
        <v>0</v>
      </c>
      <c r="E1288" s="22"/>
      <c r="F1288" s="22"/>
    </row>
    <row r="1289" spans="1:6" ht="16.5" customHeight="1">
      <c r="A1289" s="24" t="s">
        <v>1004</v>
      </c>
      <c r="B1289" s="21">
        <v>0</v>
      </c>
      <c r="C1289" s="21">
        <v>200</v>
      </c>
      <c r="D1289" s="21">
        <v>31</v>
      </c>
      <c r="E1289" s="22">
        <f>D1289/C1289*100</f>
        <v>15.5</v>
      </c>
      <c r="F1289" s="22"/>
    </row>
    <row r="1290" spans="1:6" ht="16.5" customHeight="1">
      <c r="A1290" s="24" t="s">
        <v>1005</v>
      </c>
      <c r="B1290" s="21">
        <v>10</v>
      </c>
      <c r="C1290" s="21"/>
      <c r="D1290" s="21">
        <v>0</v>
      </c>
      <c r="E1290" s="22"/>
      <c r="F1290" s="22">
        <f>(D1290-B1290)/B1290</f>
        <v>-1</v>
      </c>
    </row>
    <row r="1291" spans="1:6" ht="16.5" customHeight="1">
      <c r="A1291" s="24" t="s">
        <v>21</v>
      </c>
      <c r="B1291" s="21">
        <v>0</v>
      </c>
      <c r="C1291" s="21"/>
      <c r="D1291" s="21">
        <v>0</v>
      </c>
      <c r="E1291" s="22"/>
      <c r="F1291" s="22"/>
    </row>
    <row r="1292" spans="1:6" ht="16.5" customHeight="1">
      <c r="A1292" s="24" t="s">
        <v>1006</v>
      </c>
      <c r="B1292" s="21">
        <v>66</v>
      </c>
      <c r="C1292" s="21">
        <v>56</v>
      </c>
      <c r="D1292" s="21">
        <v>48</v>
      </c>
      <c r="E1292" s="22">
        <f>D1292/C1292*100</f>
        <v>85.71428571428571</v>
      </c>
      <c r="F1292" s="22">
        <f>(D1292-B1292)/B1292</f>
        <v>-0.2727272727272727</v>
      </c>
    </row>
    <row r="1293" spans="1:6" ht="16.5" customHeight="1">
      <c r="A1293" s="23" t="s">
        <v>1007</v>
      </c>
      <c r="B1293" s="21">
        <f>SUM(B1294:B1298)</f>
        <v>414</v>
      </c>
      <c r="C1293" s="21">
        <f>SUM(C1294:C1298)</f>
        <v>100</v>
      </c>
      <c r="D1293" s="21">
        <f>SUM(D1294:D1298)</f>
        <v>1103</v>
      </c>
      <c r="E1293" s="22">
        <f>D1293/C1293*100</f>
        <v>1103</v>
      </c>
      <c r="F1293" s="22">
        <f>(D1293-B1293)/B1293</f>
        <v>1.6642512077294687</v>
      </c>
    </row>
    <row r="1294" spans="1:6" ht="16.5" customHeight="1">
      <c r="A1294" s="24" t="s">
        <v>12</v>
      </c>
      <c r="B1294" s="21">
        <v>0</v>
      </c>
      <c r="C1294" s="21"/>
      <c r="D1294" s="21">
        <v>0</v>
      </c>
      <c r="E1294" s="22"/>
      <c r="F1294" s="22"/>
    </row>
    <row r="1295" spans="1:6" ht="16.5" customHeight="1">
      <c r="A1295" s="24" t="s">
        <v>13</v>
      </c>
      <c r="B1295" s="21">
        <v>169</v>
      </c>
      <c r="C1295" s="21"/>
      <c r="D1295" s="21">
        <v>485</v>
      </c>
      <c r="E1295" s="22"/>
      <c r="F1295" s="22">
        <f>(D1295-B1295)/B1295</f>
        <v>1.8698224852071006</v>
      </c>
    </row>
    <row r="1296" spans="1:6" ht="16.5" customHeight="1">
      <c r="A1296" s="24" t="s">
        <v>14</v>
      </c>
      <c r="B1296" s="21">
        <v>0</v>
      </c>
      <c r="C1296" s="21"/>
      <c r="D1296" s="21">
        <v>0</v>
      </c>
      <c r="E1296" s="22"/>
      <c r="F1296" s="22"/>
    </row>
    <row r="1297" spans="1:6" ht="16.5" customHeight="1">
      <c r="A1297" s="24" t="s">
        <v>1008</v>
      </c>
      <c r="B1297" s="21">
        <v>245</v>
      </c>
      <c r="C1297" s="21">
        <v>100</v>
      </c>
      <c r="D1297" s="21">
        <v>618</v>
      </c>
      <c r="E1297" s="22">
        <f>D1297/C1297*100</f>
        <v>618</v>
      </c>
      <c r="F1297" s="22">
        <f>(D1297-B1297)/B1297</f>
        <v>1.5224489795918368</v>
      </c>
    </row>
    <row r="1298" spans="1:6" ht="16.5" customHeight="1">
      <c r="A1298" s="24" t="s">
        <v>1009</v>
      </c>
      <c r="B1298" s="25"/>
      <c r="C1298" s="21"/>
      <c r="D1298" s="21">
        <v>0</v>
      </c>
      <c r="E1298" s="22"/>
      <c r="F1298" s="22"/>
    </row>
    <row r="1299" spans="1:6" ht="16.5" customHeight="1">
      <c r="A1299" s="23" t="s">
        <v>1010</v>
      </c>
      <c r="B1299" s="21">
        <f>SUM(B1300:B1304)</f>
        <v>0</v>
      </c>
      <c r="C1299" s="21">
        <f>SUM(C1300:C1304)</f>
        <v>50</v>
      </c>
      <c r="D1299" s="21">
        <f>SUM(D1300:D1304)</f>
        <v>3</v>
      </c>
      <c r="E1299" s="22">
        <f>D1299/C1299*100</f>
        <v>6</v>
      </c>
      <c r="F1299" s="22"/>
    </row>
    <row r="1300" spans="1:6" ht="16.5" customHeight="1">
      <c r="A1300" s="24" t="s">
        <v>12</v>
      </c>
      <c r="B1300" s="25"/>
      <c r="C1300" s="21">
        <v>50</v>
      </c>
      <c r="D1300" s="21">
        <v>0</v>
      </c>
      <c r="E1300" s="22">
        <f>D1300/C1300*100</f>
        <v>0</v>
      </c>
      <c r="F1300" s="22"/>
    </row>
    <row r="1301" spans="1:6" ht="16.5" customHeight="1">
      <c r="A1301" s="24" t="s">
        <v>13</v>
      </c>
      <c r="B1301" s="25"/>
      <c r="C1301" s="21"/>
      <c r="D1301" s="21">
        <v>0</v>
      </c>
      <c r="E1301" s="22"/>
      <c r="F1301" s="22"/>
    </row>
    <row r="1302" spans="1:6" ht="16.5" customHeight="1">
      <c r="A1302" s="24" t="s">
        <v>14</v>
      </c>
      <c r="B1302" s="25"/>
      <c r="C1302" s="21"/>
      <c r="D1302" s="21">
        <v>0</v>
      </c>
      <c r="E1302" s="22"/>
      <c r="F1302" s="22"/>
    </row>
    <row r="1303" spans="1:6" ht="16.5" customHeight="1">
      <c r="A1303" s="24" t="s">
        <v>1011</v>
      </c>
      <c r="B1303" s="25"/>
      <c r="C1303" s="21"/>
      <c r="D1303" s="21">
        <v>0</v>
      </c>
      <c r="E1303" s="22"/>
      <c r="F1303" s="22"/>
    </row>
    <row r="1304" spans="1:6" ht="16.5" customHeight="1">
      <c r="A1304" s="24" t="s">
        <v>1012</v>
      </c>
      <c r="B1304" s="25"/>
      <c r="C1304" s="21"/>
      <c r="D1304" s="21">
        <v>3</v>
      </c>
      <c r="E1304" s="22"/>
      <c r="F1304" s="22"/>
    </row>
    <row r="1305" spans="1:6" ht="16.5" customHeight="1">
      <c r="A1305" s="23" t="s">
        <v>1013</v>
      </c>
      <c r="B1305" s="21">
        <f>SUM(B1306:B1312)</f>
        <v>0</v>
      </c>
      <c r="C1305" s="21">
        <f>SUM(C1306:C1312)</f>
        <v>0</v>
      </c>
      <c r="D1305" s="21">
        <f>SUM(D1306:D1312)</f>
        <v>0</v>
      </c>
      <c r="E1305" s="22"/>
      <c r="F1305" s="22"/>
    </row>
    <row r="1306" spans="1:6" ht="16.5" customHeight="1">
      <c r="A1306" s="24" t="s">
        <v>12</v>
      </c>
      <c r="B1306" s="25"/>
      <c r="C1306" s="21"/>
      <c r="D1306" s="21">
        <v>0</v>
      </c>
      <c r="E1306" s="22"/>
      <c r="F1306" s="22"/>
    </row>
    <row r="1307" spans="1:6" ht="16.5" customHeight="1">
      <c r="A1307" s="24" t="s">
        <v>13</v>
      </c>
      <c r="B1307" s="25"/>
      <c r="C1307" s="21"/>
      <c r="D1307" s="21">
        <v>0</v>
      </c>
      <c r="E1307" s="22"/>
      <c r="F1307" s="22"/>
    </row>
    <row r="1308" spans="1:6" ht="16.5" customHeight="1">
      <c r="A1308" s="24" t="s">
        <v>14</v>
      </c>
      <c r="B1308" s="25"/>
      <c r="C1308" s="21"/>
      <c r="D1308" s="21">
        <v>0</v>
      </c>
      <c r="E1308" s="22"/>
      <c r="F1308" s="22"/>
    </row>
    <row r="1309" spans="1:6" ht="16.5" customHeight="1">
      <c r="A1309" s="24" t="s">
        <v>1014</v>
      </c>
      <c r="B1309" s="25"/>
      <c r="C1309" s="21"/>
      <c r="D1309" s="21">
        <v>0</v>
      </c>
      <c r="E1309" s="22"/>
      <c r="F1309" s="22"/>
    </row>
    <row r="1310" spans="1:6" ht="16.5" customHeight="1">
      <c r="A1310" s="24" t="s">
        <v>1015</v>
      </c>
      <c r="B1310" s="25"/>
      <c r="C1310" s="21"/>
      <c r="D1310" s="21">
        <v>0</v>
      </c>
      <c r="E1310" s="22"/>
      <c r="F1310" s="22"/>
    </row>
    <row r="1311" spans="1:6" ht="16.5" customHeight="1">
      <c r="A1311" s="24" t="s">
        <v>21</v>
      </c>
      <c r="B1311" s="25"/>
      <c r="C1311" s="21"/>
      <c r="D1311" s="21">
        <v>0</v>
      </c>
      <c r="E1311" s="22"/>
      <c r="F1311" s="22"/>
    </row>
    <row r="1312" spans="1:6" ht="16.5" customHeight="1">
      <c r="A1312" s="24" t="s">
        <v>1016</v>
      </c>
      <c r="B1312" s="25"/>
      <c r="C1312" s="21"/>
      <c r="D1312" s="21">
        <v>0</v>
      </c>
      <c r="E1312" s="22"/>
      <c r="F1312" s="22"/>
    </row>
    <row r="1313" spans="1:6" ht="16.5" customHeight="1">
      <c r="A1313" s="23" t="s">
        <v>1017</v>
      </c>
      <c r="B1313" s="21">
        <f>SUM(B1314:B1325)</f>
        <v>33</v>
      </c>
      <c r="C1313" s="21">
        <f>SUM(C1314:C1325)</f>
        <v>0</v>
      </c>
      <c r="D1313" s="21">
        <f>SUM(D1314:D1325)</f>
        <v>53</v>
      </c>
      <c r="E1313" s="22"/>
      <c r="F1313" s="22">
        <f>(D1313-B1313)/B1313</f>
        <v>0.6060606060606061</v>
      </c>
    </row>
    <row r="1314" spans="1:6" ht="16.5" customHeight="1">
      <c r="A1314" s="24" t="s">
        <v>12</v>
      </c>
      <c r="B1314" s="25">
        <v>0</v>
      </c>
      <c r="C1314" s="21"/>
      <c r="D1314" s="21">
        <v>0</v>
      </c>
      <c r="E1314" s="22"/>
      <c r="F1314" s="22"/>
    </row>
    <row r="1315" spans="1:6" ht="16.5" customHeight="1">
      <c r="A1315" s="24" t="s">
        <v>13</v>
      </c>
      <c r="B1315" s="25">
        <v>3</v>
      </c>
      <c r="C1315" s="21"/>
      <c r="D1315" s="21">
        <v>13</v>
      </c>
      <c r="E1315" s="22"/>
      <c r="F1315" s="22">
        <f>(D1315-B1315)/B1315</f>
        <v>3.3333333333333335</v>
      </c>
    </row>
    <row r="1316" spans="1:6" ht="16.5" customHeight="1">
      <c r="A1316" s="24" t="s">
        <v>14</v>
      </c>
      <c r="B1316" s="25">
        <v>0</v>
      </c>
      <c r="C1316" s="21"/>
      <c r="D1316" s="21">
        <v>0</v>
      </c>
      <c r="E1316" s="22"/>
      <c r="F1316" s="22"/>
    </row>
    <row r="1317" spans="1:6" ht="16.5" customHeight="1">
      <c r="A1317" s="24" t="s">
        <v>1018</v>
      </c>
      <c r="B1317" s="25">
        <v>0</v>
      </c>
      <c r="C1317" s="21"/>
      <c r="D1317" s="21">
        <v>0</v>
      </c>
      <c r="E1317" s="22"/>
      <c r="F1317" s="22"/>
    </row>
    <row r="1318" spans="1:6" ht="16.5" customHeight="1">
      <c r="A1318" s="24" t="s">
        <v>1019</v>
      </c>
      <c r="B1318" s="25">
        <v>0</v>
      </c>
      <c r="C1318" s="21"/>
      <c r="D1318" s="21">
        <v>0</v>
      </c>
      <c r="E1318" s="22"/>
      <c r="F1318" s="22"/>
    </row>
    <row r="1319" spans="1:6" ht="16.5" customHeight="1">
      <c r="A1319" s="24" t="s">
        <v>1020</v>
      </c>
      <c r="B1319" s="25">
        <v>0</v>
      </c>
      <c r="C1319" s="21"/>
      <c r="D1319" s="21">
        <v>0</v>
      </c>
      <c r="E1319" s="22"/>
      <c r="F1319" s="22"/>
    </row>
    <row r="1320" spans="1:6" ht="16.5" customHeight="1">
      <c r="A1320" s="24" t="s">
        <v>1021</v>
      </c>
      <c r="B1320" s="25">
        <v>0</v>
      </c>
      <c r="C1320" s="21"/>
      <c r="D1320" s="21">
        <v>0</v>
      </c>
      <c r="E1320" s="22"/>
      <c r="F1320" s="22"/>
    </row>
    <row r="1321" spans="1:6" ht="16.5" customHeight="1">
      <c r="A1321" s="24" t="s">
        <v>1022</v>
      </c>
      <c r="B1321" s="25">
        <v>0</v>
      </c>
      <c r="C1321" s="21"/>
      <c r="D1321" s="21">
        <v>0</v>
      </c>
      <c r="E1321" s="22"/>
      <c r="F1321" s="22"/>
    </row>
    <row r="1322" spans="1:6" ht="16.5" customHeight="1">
      <c r="A1322" s="24" t="s">
        <v>1023</v>
      </c>
      <c r="B1322" s="25">
        <v>0</v>
      </c>
      <c r="C1322" s="21"/>
      <c r="D1322" s="21">
        <v>0</v>
      </c>
      <c r="E1322" s="22"/>
      <c r="F1322" s="22"/>
    </row>
    <row r="1323" spans="1:6" ht="16.5" customHeight="1">
      <c r="A1323" s="24" t="s">
        <v>1024</v>
      </c>
      <c r="B1323" s="25">
        <v>0</v>
      </c>
      <c r="C1323" s="21"/>
      <c r="D1323" s="21">
        <v>0</v>
      </c>
      <c r="E1323" s="22"/>
      <c r="F1323" s="22"/>
    </row>
    <row r="1324" spans="1:6" ht="16.5" customHeight="1">
      <c r="A1324" s="24" t="s">
        <v>1025</v>
      </c>
      <c r="B1324" s="25">
        <v>30</v>
      </c>
      <c r="C1324" s="21"/>
      <c r="D1324" s="21">
        <v>40</v>
      </c>
      <c r="E1324" s="22"/>
      <c r="F1324" s="22">
        <f>(D1324-B1324)/B1324</f>
        <v>0.3333333333333333</v>
      </c>
    </row>
    <row r="1325" spans="1:6" ht="16.5" customHeight="1">
      <c r="A1325" s="24" t="s">
        <v>1026</v>
      </c>
      <c r="B1325" s="25">
        <v>0</v>
      </c>
      <c r="C1325" s="21"/>
      <c r="D1325" s="21">
        <v>0</v>
      </c>
      <c r="E1325" s="22"/>
      <c r="F1325" s="22"/>
    </row>
    <row r="1326" spans="1:6" ht="16.5" customHeight="1">
      <c r="A1326" s="23" t="s">
        <v>1027</v>
      </c>
      <c r="B1326" s="21">
        <f>SUM(B1327:B1329)</f>
        <v>22</v>
      </c>
      <c r="C1326" s="21">
        <f>SUM(C1327:C1329)</f>
        <v>2262</v>
      </c>
      <c r="D1326" s="21">
        <f>SUM(D1327:D1329)</f>
        <v>419</v>
      </c>
      <c r="E1326" s="22">
        <f>D1326/C1326*100</f>
        <v>18.52343059239611</v>
      </c>
      <c r="F1326" s="22">
        <f>(D1326-B1326)/B1326</f>
        <v>18.045454545454547</v>
      </c>
    </row>
    <row r="1327" spans="1:6" ht="16.5" customHeight="1">
      <c r="A1327" s="24" t="s">
        <v>1028</v>
      </c>
      <c r="B1327" s="25">
        <v>22</v>
      </c>
      <c r="C1327" s="21">
        <v>2262</v>
      </c>
      <c r="D1327" s="21">
        <v>419</v>
      </c>
      <c r="E1327" s="22">
        <f>D1327/C1327*100</f>
        <v>18.52343059239611</v>
      </c>
      <c r="F1327" s="22">
        <f>(D1327-B1327)/B1327</f>
        <v>18.045454545454547</v>
      </c>
    </row>
    <row r="1328" spans="1:6" ht="16.5" customHeight="1">
      <c r="A1328" s="24" t="s">
        <v>1029</v>
      </c>
      <c r="B1328" s="25"/>
      <c r="C1328" s="21"/>
      <c r="D1328" s="21">
        <v>0</v>
      </c>
      <c r="E1328" s="22"/>
      <c r="F1328" s="22"/>
    </row>
    <row r="1329" spans="1:6" ht="16.5" customHeight="1">
      <c r="A1329" s="24" t="s">
        <v>1030</v>
      </c>
      <c r="B1329" s="25"/>
      <c r="C1329" s="21"/>
      <c r="D1329" s="21">
        <v>0</v>
      </c>
      <c r="E1329" s="22"/>
      <c r="F1329" s="22"/>
    </row>
    <row r="1330" spans="1:6" ht="16.5" customHeight="1">
      <c r="A1330" s="23" t="s">
        <v>1031</v>
      </c>
      <c r="B1330" s="21">
        <f>SUM(B1331:B1335)</f>
        <v>978</v>
      </c>
      <c r="C1330" s="21">
        <f>SUM(C1331:C1335)</f>
        <v>760</v>
      </c>
      <c r="D1330" s="21">
        <f>SUM(D1331:D1335)</f>
        <v>1131</v>
      </c>
      <c r="E1330" s="22">
        <f>D1330/C1330*100</f>
        <v>148.81578947368422</v>
      </c>
      <c r="F1330" s="22">
        <f>(D1330-B1330)/B1330</f>
        <v>0.15644171779141106</v>
      </c>
    </row>
    <row r="1331" spans="1:6" ht="16.5" customHeight="1">
      <c r="A1331" s="24" t="s">
        <v>1032</v>
      </c>
      <c r="B1331" s="25">
        <v>80</v>
      </c>
      <c r="C1331" s="21">
        <v>250</v>
      </c>
      <c r="D1331" s="21">
        <v>874</v>
      </c>
      <c r="E1331" s="22">
        <f>D1331/C1331*100</f>
        <v>349.6</v>
      </c>
      <c r="F1331" s="22">
        <f>(D1331-B1331)/B1331</f>
        <v>9.925</v>
      </c>
    </row>
    <row r="1332" spans="1:6" ht="16.5" customHeight="1">
      <c r="A1332" s="24" t="s">
        <v>1033</v>
      </c>
      <c r="B1332" s="25">
        <v>0</v>
      </c>
      <c r="C1332" s="21">
        <v>210</v>
      </c>
      <c r="D1332" s="21">
        <v>0</v>
      </c>
      <c r="E1332" s="22">
        <f>D1332/C1332*100</f>
        <v>0</v>
      </c>
      <c r="F1332" s="22"/>
    </row>
    <row r="1333" spans="1:6" ht="16.5" customHeight="1">
      <c r="A1333" s="24" t="s">
        <v>1034</v>
      </c>
      <c r="B1333" s="25">
        <v>0</v>
      </c>
      <c r="C1333" s="21">
        <v>300</v>
      </c>
      <c r="D1333" s="21">
        <v>50</v>
      </c>
      <c r="E1333" s="22">
        <f>D1333/C1333*100</f>
        <v>16.666666666666664</v>
      </c>
      <c r="F1333" s="22"/>
    </row>
    <row r="1334" spans="1:6" ht="16.5" customHeight="1">
      <c r="A1334" s="24" t="s">
        <v>1035</v>
      </c>
      <c r="B1334" s="25">
        <v>0</v>
      </c>
      <c r="C1334" s="21"/>
      <c r="D1334" s="21">
        <v>0</v>
      </c>
      <c r="E1334" s="22"/>
      <c r="F1334" s="22"/>
    </row>
    <row r="1335" spans="1:6" ht="16.5" customHeight="1">
      <c r="A1335" s="24" t="s">
        <v>1036</v>
      </c>
      <c r="B1335" s="25">
        <v>898</v>
      </c>
      <c r="C1335" s="21"/>
      <c r="D1335" s="21">
        <v>207</v>
      </c>
      <c r="E1335" s="22"/>
      <c r="F1335" s="22">
        <f>(D1335-B1335)/B1335</f>
        <v>-0.7694877505567929</v>
      </c>
    </row>
    <row r="1336" spans="1:6" ht="16.5" customHeight="1">
      <c r="A1336" s="23" t="s">
        <v>1037</v>
      </c>
      <c r="B1336" s="20">
        <v>0</v>
      </c>
      <c r="C1336" s="21"/>
      <c r="D1336" s="21">
        <v>569</v>
      </c>
      <c r="E1336" s="22"/>
      <c r="F1336" s="22"/>
    </row>
    <row r="1337" spans="1:6" ht="16.5" customHeight="1">
      <c r="A1337" s="23" t="s">
        <v>1038</v>
      </c>
      <c r="B1337" s="21">
        <f>B1338</f>
        <v>0</v>
      </c>
      <c r="C1337" s="21">
        <f>C1338</f>
        <v>5500</v>
      </c>
      <c r="D1337" s="21">
        <f>D1338</f>
        <v>2050</v>
      </c>
      <c r="E1337" s="22">
        <f>D1337/C1337*100</f>
        <v>37.27272727272727</v>
      </c>
      <c r="F1337" s="22"/>
    </row>
    <row r="1338" spans="1:6" ht="16.5" customHeight="1">
      <c r="A1338" s="23" t="s">
        <v>1039</v>
      </c>
      <c r="B1338" s="21">
        <f>B1339</f>
        <v>0</v>
      </c>
      <c r="C1338" s="21">
        <f>C1339</f>
        <v>5500</v>
      </c>
      <c r="D1338" s="21">
        <f>D1339</f>
        <v>2050</v>
      </c>
      <c r="E1338" s="22">
        <f>D1338/C1338*100</f>
        <v>37.27272727272727</v>
      </c>
      <c r="F1338" s="22"/>
    </row>
    <row r="1339" spans="1:6" ht="16.5" customHeight="1">
      <c r="A1339" s="24" t="s">
        <v>1040</v>
      </c>
      <c r="B1339" s="25"/>
      <c r="C1339" s="21">
        <v>5500</v>
      </c>
      <c r="D1339" s="21">
        <v>2050</v>
      </c>
      <c r="E1339" s="22">
        <f>D1339/C1339*100</f>
        <v>37.27272727272727</v>
      </c>
      <c r="F1339" s="22"/>
    </row>
    <row r="1340" spans="1:6" ht="16.5" customHeight="1">
      <c r="A1340" s="23" t="s">
        <v>1041</v>
      </c>
      <c r="B1340" s="21">
        <f>SUM(B1341,B1342,B1343)</f>
        <v>2060</v>
      </c>
      <c r="C1340" s="21">
        <f>SUM(C1341,C1342,C1343)</f>
        <v>1055</v>
      </c>
      <c r="D1340" s="21">
        <f>SUM(D1341,D1342,D1343)</f>
        <v>2651</v>
      </c>
      <c r="E1340" s="22">
        <f>D1340/C1340*100</f>
        <v>251.2796208530806</v>
      </c>
      <c r="F1340" s="22">
        <f>(D1340-B1340)/B1340</f>
        <v>0.28689320388349515</v>
      </c>
    </row>
    <row r="1341" spans="1:6" ht="16.5" customHeight="1">
      <c r="A1341" s="23" t="s">
        <v>1042</v>
      </c>
      <c r="B1341" s="20"/>
      <c r="C1341" s="21"/>
      <c r="D1341" s="21">
        <v>0</v>
      </c>
      <c r="E1341" s="22"/>
      <c r="F1341" s="22"/>
    </row>
    <row r="1342" spans="1:6" ht="16.5" customHeight="1">
      <c r="A1342" s="23" t="s">
        <v>1043</v>
      </c>
      <c r="B1342" s="20"/>
      <c r="C1342" s="21"/>
      <c r="D1342" s="21">
        <v>0</v>
      </c>
      <c r="E1342" s="22"/>
      <c r="F1342" s="22"/>
    </row>
    <row r="1343" spans="1:6" ht="16.5" customHeight="1">
      <c r="A1343" s="23" t="s">
        <v>1044</v>
      </c>
      <c r="B1343" s="21">
        <f>SUM(B1344:B1347)</f>
        <v>2060</v>
      </c>
      <c r="C1343" s="21">
        <f>SUM(C1344:C1347)</f>
        <v>1055</v>
      </c>
      <c r="D1343" s="21">
        <f>SUM(D1344:D1347)</f>
        <v>2651</v>
      </c>
      <c r="E1343" s="22">
        <f>D1343/C1343*100</f>
        <v>251.2796208530806</v>
      </c>
      <c r="F1343" s="22">
        <f>(D1343-B1343)/B1343</f>
        <v>0.28689320388349515</v>
      </c>
    </row>
    <row r="1344" spans="1:6" ht="16.5" customHeight="1">
      <c r="A1344" s="24" t="s">
        <v>1045</v>
      </c>
      <c r="B1344" s="25">
        <v>2060</v>
      </c>
      <c r="C1344" s="21">
        <v>1047</v>
      </c>
      <c r="D1344" s="21">
        <v>2606</v>
      </c>
      <c r="E1344" s="22">
        <f>D1344/C1344*100</f>
        <v>248.901623686724</v>
      </c>
      <c r="F1344" s="22">
        <f>(D1344-B1344)/B1344</f>
        <v>0.2650485436893204</v>
      </c>
    </row>
    <row r="1345" spans="1:6" ht="16.5" customHeight="1">
      <c r="A1345" s="24" t="s">
        <v>1046</v>
      </c>
      <c r="B1345" s="25"/>
      <c r="C1345" s="21"/>
      <c r="D1345" s="21">
        <v>0</v>
      </c>
      <c r="E1345" s="22"/>
      <c r="F1345" s="22"/>
    </row>
    <row r="1346" spans="1:6" ht="16.5" customHeight="1">
      <c r="A1346" s="24" t="s">
        <v>1047</v>
      </c>
      <c r="B1346" s="25"/>
      <c r="C1346" s="21"/>
      <c r="D1346" s="21">
        <v>45</v>
      </c>
      <c r="E1346" s="22"/>
      <c r="F1346" s="22"/>
    </row>
    <row r="1347" spans="1:6" ht="16.5" customHeight="1">
      <c r="A1347" s="24" t="s">
        <v>1048</v>
      </c>
      <c r="B1347" s="25"/>
      <c r="C1347" s="21">
        <v>8</v>
      </c>
      <c r="D1347" s="21">
        <v>0</v>
      </c>
      <c r="E1347" s="22">
        <f>D1347/C1347*100</f>
        <v>0</v>
      </c>
      <c r="F1347" s="22"/>
    </row>
    <row r="1348" spans="1:6" ht="16.5" customHeight="1">
      <c r="A1348" s="23" t="s">
        <v>1049</v>
      </c>
      <c r="B1348" s="21">
        <f>B1349+B1350+B1351</f>
        <v>15</v>
      </c>
      <c r="C1348" s="21">
        <f>C1349+C1350+C1351</f>
        <v>0</v>
      </c>
      <c r="D1348" s="21">
        <f>D1349+D1350+D1351</f>
        <v>31</v>
      </c>
      <c r="E1348" s="22"/>
      <c r="F1348" s="22">
        <f>(D1348-B1348)/B1348</f>
        <v>1.0666666666666667</v>
      </c>
    </row>
    <row r="1349" spans="1:6" ht="16.5" customHeight="1">
      <c r="A1349" s="23" t="s">
        <v>1050</v>
      </c>
      <c r="B1349" s="21">
        <v>0</v>
      </c>
      <c r="C1349" s="21"/>
      <c r="D1349" s="21">
        <v>0</v>
      </c>
      <c r="E1349" s="22"/>
      <c r="F1349" s="22"/>
    </row>
    <row r="1350" spans="1:6" ht="16.5" customHeight="1">
      <c r="A1350" s="23" t="s">
        <v>1051</v>
      </c>
      <c r="B1350" s="21">
        <v>0</v>
      </c>
      <c r="C1350" s="21"/>
      <c r="D1350" s="21">
        <v>0</v>
      </c>
      <c r="E1350" s="22"/>
      <c r="F1350" s="22"/>
    </row>
    <row r="1351" spans="1:6" ht="16.5" customHeight="1">
      <c r="A1351" s="23" t="s">
        <v>1052</v>
      </c>
      <c r="B1351" s="21">
        <v>15</v>
      </c>
      <c r="C1351" s="21"/>
      <c r="D1351" s="21">
        <v>31</v>
      </c>
      <c r="E1351" s="22"/>
      <c r="F1351" s="22">
        <f>(D1351-B1351)/B1351</f>
        <v>1.0666666666666667</v>
      </c>
    </row>
    <row r="1352" spans="1:6" ht="16.5" customHeight="1">
      <c r="A1352" s="20" t="s">
        <v>1027</v>
      </c>
      <c r="B1352" s="20"/>
      <c r="C1352" s="21"/>
      <c r="D1352" s="21"/>
      <c r="E1352" s="22"/>
      <c r="F1352" s="22"/>
    </row>
    <row r="1353" spans="1:6" ht="16.5" customHeight="1">
      <c r="A1353" s="25" t="s">
        <v>1028</v>
      </c>
      <c r="B1353" s="25"/>
      <c r="C1353" s="21"/>
      <c r="D1353" s="28"/>
      <c r="E1353" s="22"/>
      <c r="F1353" s="22"/>
    </row>
    <row r="1354" spans="1:6" ht="16.5" customHeight="1">
      <c r="A1354" s="25" t="s">
        <v>1029</v>
      </c>
      <c r="B1354" s="25"/>
      <c r="C1354" s="21"/>
      <c r="D1354" s="28"/>
      <c r="E1354" s="22"/>
      <c r="F1354" s="22"/>
    </row>
    <row r="1355" spans="1:6" ht="16.5" customHeight="1">
      <c r="A1355" s="25" t="s">
        <v>1030</v>
      </c>
      <c r="B1355" s="25"/>
      <c r="C1355" s="21"/>
      <c r="D1355" s="28"/>
      <c r="E1355" s="22"/>
      <c r="F1355" s="22"/>
    </row>
    <row r="1356" spans="1:6" ht="16.5" customHeight="1">
      <c r="A1356" s="20" t="s">
        <v>1031</v>
      </c>
      <c r="B1356" s="20"/>
      <c r="C1356" s="21"/>
      <c r="D1356" s="21"/>
      <c r="E1356" s="22"/>
      <c r="F1356" s="22"/>
    </row>
    <row r="1357" spans="1:6" ht="16.5" customHeight="1">
      <c r="A1357" s="25" t="s">
        <v>1032</v>
      </c>
      <c r="B1357" s="25"/>
      <c r="C1357" s="21"/>
      <c r="D1357" s="28"/>
      <c r="E1357" s="22"/>
      <c r="F1357" s="22"/>
    </row>
    <row r="1358" spans="1:6" ht="16.5" customHeight="1">
      <c r="A1358" s="25" t="s">
        <v>1033</v>
      </c>
      <c r="B1358" s="25"/>
      <c r="C1358" s="21"/>
      <c r="D1358" s="28"/>
      <c r="E1358" s="22"/>
      <c r="F1358" s="22"/>
    </row>
    <row r="1359" spans="1:6" ht="16.5" customHeight="1">
      <c r="A1359" s="25" t="s">
        <v>1034</v>
      </c>
      <c r="B1359" s="25"/>
      <c r="C1359" s="21"/>
      <c r="D1359" s="28"/>
      <c r="E1359" s="22"/>
      <c r="F1359" s="22"/>
    </row>
    <row r="1360" spans="1:6" ht="16.5" customHeight="1">
      <c r="A1360" s="25" t="s">
        <v>1035</v>
      </c>
      <c r="B1360" s="25"/>
      <c r="C1360" s="21"/>
      <c r="D1360" s="28"/>
      <c r="E1360" s="22"/>
      <c r="F1360" s="22"/>
    </row>
    <row r="1361" spans="1:6" ht="16.5" customHeight="1">
      <c r="A1361" s="25" t="s">
        <v>1053</v>
      </c>
      <c r="B1361" s="25"/>
      <c r="C1361" s="21"/>
      <c r="D1361" s="28"/>
      <c r="E1361" s="22"/>
      <c r="F1361" s="22"/>
    </row>
    <row r="1362" spans="1:6" ht="16.5" customHeight="1">
      <c r="A1362" s="20" t="s">
        <v>1037</v>
      </c>
      <c r="B1362" s="20"/>
      <c r="C1362" s="21"/>
      <c r="D1362" s="28"/>
      <c r="E1362" s="22"/>
      <c r="F1362" s="22"/>
    </row>
    <row r="1363" spans="1:6" ht="16.5" customHeight="1">
      <c r="A1363" s="20" t="s">
        <v>1038</v>
      </c>
      <c r="B1363" s="20"/>
      <c r="C1363" s="21"/>
      <c r="D1363" s="21"/>
      <c r="E1363" s="22"/>
      <c r="F1363" s="22"/>
    </row>
    <row r="1364" spans="1:6" ht="16.5" customHeight="1">
      <c r="A1364" s="20" t="s">
        <v>1039</v>
      </c>
      <c r="B1364" s="20"/>
      <c r="C1364" s="21"/>
      <c r="D1364" s="21"/>
      <c r="E1364" s="22"/>
      <c r="F1364" s="22"/>
    </row>
    <row r="1365" spans="1:6" ht="16.5" customHeight="1">
      <c r="A1365" s="25" t="s">
        <v>1040</v>
      </c>
      <c r="B1365" s="25"/>
      <c r="C1365" s="21"/>
      <c r="D1365" s="28"/>
      <c r="E1365" s="22"/>
      <c r="F1365" s="22"/>
    </row>
    <row r="1366" spans="1:6" ht="16.5" customHeight="1">
      <c r="A1366" s="20" t="s">
        <v>1041</v>
      </c>
      <c r="B1366" s="20"/>
      <c r="C1366" s="21"/>
      <c r="D1366" s="21"/>
      <c r="E1366" s="22"/>
      <c r="F1366" s="22"/>
    </row>
    <row r="1367" spans="1:6" ht="16.5" customHeight="1">
      <c r="A1367" s="20" t="s">
        <v>1042</v>
      </c>
      <c r="B1367" s="20"/>
      <c r="C1367" s="21"/>
      <c r="D1367" s="28"/>
      <c r="E1367" s="22"/>
      <c r="F1367" s="22"/>
    </row>
    <row r="1368" spans="1:6" ht="16.5" customHeight="1">
      <c r="A1368" s="20" t="s">
        <v>1043</v>
      </c>
      <c r="B1368" s="20"/>
      <c r="C1368" s="21"/>
      <c r="D1368" s="28"/>
      <c r="E1368" s="22"/>
      <c r="F1368" s="22"/>
    </row>
    <row r="1369" spans="1:6" ht="16.5" customHeight="1">
      <c r="A1369" s="20" t="s">
        <v>1044</v>
      </c>
      <c r="B1369" s="20"/>
      <c r="C1369" s="21"/>
      <c r="D1369" s="21"/>
      <c r="E1369" s="22"/>
      <c r="F1369" s="22"/>
    </row>
    <row r="1370" spans="1:6" ht="17.25" customHeight="1">
      <c r="A1370" s="25" t="s">
        <v>1045</v>
      </c>
      <c r="B1370" s="25"/>
      <c r="C1370" s="21"/>
      <c r="D1370" s="29"/>
      <c r="E1370" s="22"/>
      <c r="F1370" s="22"/>
    </row>
    <row r="1371" spans="1:6" ht="16.5" customHeight="1">
      <c r="A1371" s="25" t="s">
        <v>1046</v>
      </c>
      <c r="B1371" s="25"/>
      <c r="C1371" s="21"/>
      <c r="D1371" s="28"/>
      <c r="E1371" s="22"/>
      <c r="F1371" s="22"/>
    </row>
    <row r="1372" spans="1:6" ht="16.5" customHeight="1">
      <c r="A1372" s="25" t="s">
        <v>1047</v>
      </c>
      <c r="B1372" s="25"/>
      <c r="C1372" s="21"/>
      <c r="D1372" s="28"/>
      <c r="E1372" s="22"/>
      <c r="F1372" s="22"/>
    </row>
    <row r="1373" spans="1:6" ht="16.5" customHeight="1">
      <c r="A1373" s="25" t="s">
        <v>1048</v>
      </c>
      <c r="B1373" s="25"/>
      <c r="C1373" s="21"/>
      <c r="D1373" s="28"/>
      <c r="E1373" s="22"/>
      <c r="F1373" s="22"/>
    </row>
    <row r="1374" spans="1:6" ht="16.5" customHeight="1">
      <c r="A1374" s="20" t="s">
        <v>1049</v>
      </c>
      <c r="B1374" s="20"/>
      <c r="C1374" s="21"/>
      <c r="D1374" s="21"/>
      <c r="E1374" s="22"/>
      <c r="F1374" s="22"/>
    </row>
    <row r="1375" spans="1:6" ht="16.5" customHeight="1">
      <c r="A1375" s="20" t="s">
        <v>1050</v>
      </c>
      <c r="B1375" s="20"/>
      <c r="C1375" s="21"/>
      <c r="D1375" s="28"/>
      <c r="E1375" s="22"/>
      <c r="F1375" s="22"/>
    </row>
    <row r="1376" spans="1:6" ht="16.5" customHeight="1">
      <c r="A1376" s="20" t="s">
        <v>1051</v>
      </c>
      <c r="B1376" s="20"/>
      <c r="C1376" s="21"/>
      <c r="D1376" s="28"/>
      <c r="E1376" s="22"/>
      <c r="F1376" s="22"/>
    </row>
    <row r="1377" spans="1:6" ht="16.5" customHeight="1">
      <c r="A1377" s="20" t="s">
        <v>1052</v>
      </c>
      <c r="B1377" s="20"/>
      <c r="C1377" s="21"/>
      <c r="D1377" s="28"/>
      <c r="E1377" s="22"/>
      <c r="F1377" s="22"/>
    </row>
    <row r="1378" spans="1:6" ht="16.5" customHeight="1">
      <c r="A1378" s="30" t="s">
        <v>1054</v>
      </c>
      <c r="B1378" s="28"/>
      <c r="C1378" s="28">
        <v>3500</v>
      </c>
      <c r="D1378" s="28"/>
      <c r="E1378" s="22"/>
      <c r="F1378" s="22"/>
    </row>
  </sheetData>
  <sheetProtection/>
  <mergeCells count="5">
    <mergeCell ref="A1:F1"/>
    <mergeCell ref="A2:F2"/>
    <mergeCell ref="C3:E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2018-10-09T09:09:20Z</cp:lastPrinted>
  <dcterms:created xsi:type="dcterms:W3CDTF">1996-12-17T01:32:42Z</dcterms:created>
  <dcterms:modified xsi:type="dcterms:W3CDTF">2021-09-18T01:03:31Z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